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295" windowHeight="9300" tabRatio="601" activeTab="3"/>
  </bookViews>
  <sheets>
    <sheet name="4" sheetId="10" r:id="rId1"/>
    <sheet name="6" sheetId="11" r:id="rId2"/>
    <sheet name="5" sheetId="12" r:id="rId3"/>
    <sheet name="7" sheetId="13" r:id="rId4"/>
    <sheet name="Лист1" sheetId="14" r:id="rId5"/>
  </sheets>
  <calcPr calcId="152511"/>
</workbook>
</file>

<file path=xl/calcChain.xml><?xml version="1.0" encoding="utf-8"?>
<calcChain xmlns="http://schemas.openxmlformats.org/spreadsheetml/2006/main">
  <c r="H48" i="13"/>
  <c r="H15" l="1"/>
  <c r="G15"/>
  <c r="F58" i="12"/>
  <c r="F14"/>
  <c r="G14"/>
  <c r="G15" i="11"/>
  <c r="F13" i="10"/>
  <c r="F14"/>
  <c r="F24" l="1"/>
  <c r="H111" i="13" l="1"/>
  <c r="G111"/>
  <c r="H110"/>
  <c r="G110"/>
  <c r="H109"/>
  <c r="G109"/>
  <c r="H106"/>
  <c r="G106"/>
  <c r="H105"/>
  <c r="G105"/>
  <c r="H103"/>
  <c r="G103"/>
  <c r="H100"/>
  <c r="G100"/>
  <c r="H99"/>
  <c r="G99"/>
  <c r="H98"/>
  <c r="G98"/>
  <c r="H95"/>
  <c r="G95"/>
  <c r="H92"/>
  <c r="G92"/>
  <c r="H91"/>
  <c r="G91"/>
  <c r="H88"/>
  <c r="G88"/>
  <c r="H87"/>
  <c r="G87"/>
  <c r="H86"/>
  <c r="G86"/>
  <c r="H84"/>
  <c r="G84"/>
  <c r="H83"/>
  <c r="G83"/>
  <c r="H81"/>
  <c r="G81"/>
  <c r="H79"/>
  <c r="G79"/>
  <c r="H77"/>
  <c r="G77"/>
  <c r="H75"/>
  <c r="G75"/>
  <c r="H73"/>
  <c r="G73"/>
  <c r="H71"/>
  <c r="G71"/>
  <c r="H70"/>
  <c r="G70"/>
  <c r="H68"/>
  <c r="G68"/>
  <c r="H67"/>
  <c r="G67"/>
  <c r="H65"/>
  <c r="G65"/>
  <c r="H64"/>
  <c r="G64"/>
  <c r="H62"/>
  <c r="G62"/>
  <c r="H60"/>
  <c r="G60"/>
  <c r="H59"/>
  <c r="G59"/>
  <c r="H58"/>
  <c r="G58"/>
  <c r="H56"/>
  <c r="G56"/>
  <c r="H55"/>
  <c r="G55"/>
  <c r="H52"/>
  <c r="G52"/>
  <c r="H49"/>
  <c r="G49"/>
  <c r="G48"/>
  <c r="H47"/>
  <c r="G47"/>
  <c r="H45"/>
  <c r="G45"/>
  <c r="H44"/>
  <c r="G44"/>
  <c r="H43"/>
  <c r="G43"/>
  <c r="H41"/>
  <c r="G41"/>
  <c r="H39"/>
  <c r="G39"/>
  <c r="H38"/>
  <c r="G38"/>
  <c r="H37"/>
  <c r="G37"/>
  <c r="H34"/>
  <c r="G34"/>
  <c r="H33"/>
  <c r="G33"/>
  <c r="H32"/>
  <c r="G32"/>
  <c r="H30"/>
  <c r="G30"/>
  <c r="H28"/>
  <c r="G28"/>
  <c r="H26"/>
  <c r="G26"/>
  <c r="H25"/>
  <c r="G25"/>
  <c r="H23"/>
  <c r="G23"/>
  <c r="H22"/>
  <c r="G22"/>
  <c r="H14"/>
  <c r="H7" s="1"/>
  <c r="G14"/>
  <c r="G7" s="1"/>
  <c r="G113" s="1"/>
  <c r="H12"/>
  <c r="G12"/>
  <c r="H11"/>
  <c r="G11"/>
  <c r="H9"/>
  <c r="G9"/>
  <c r="H8"/>
  <c r="G8"/>
  <c r="G110" i="12"/>
  <c r="F110"/>
  <c r="G109"/>
  <c r="F109"/>
  <c r="G108"/>
  <c r="F108"/>
  <c r="G105"/>
  <c r="F105"/>
  <c r="G104"/>
  <c r="F104"/>
  <c r="G102"/>
  <c r="F102"/>
  <c r="G99"/>
  <c r="F99"/>
  <c r="G98"/>
  <c r="F98"/>
  <c r="G97"/>
  <c r="F97"/>
  <c r="G94"/>
  <c r="F94"/>
  <c r="G91"/>
  <c r="F91"/>
  <c r="G90"/>
  <c r="F90"/>
  <c r="G87"/>
  <c r="F87"/>
  <c r="G86"/>
  <c r="F86"/>
  <c r="G85"/>
  <c r="F85"/>
  <c r="G83"/>
  <c r="F83"/>
  <c r="G82"/>
  <c r="F82"/>
  <c r="G80"/>
  <c r="F80"/>
  <c r="G78"/>
  <c r="F78"/>
  <c r="G76"/>
  <c r="F76"/>
  <c r="G74"/>
  <c r="F74"/>
  <c r="G72"/>
  <c r="F72"/>
  <c r="G70"/>
  <c r="F70"/>
  <c r="G69"/>
  <c r="F69"/>
  <c r="G67"/>
  <c r="F67"/>
  <c r="G66"/>
  <c r="F66"/>
  <c r="G64"/>
  <c r="F64"/>
  <c r="G63"/>
  <c r="F63"/>
  <c r="G61"/>
  <c r="F61"/>
  <c r="G59"/>
  <c r="F59"/>
  <c r="G58"/>
  <c r="G57"/>
  <c r="F57"/>
  <c r="G55"/>
  <c r="F55"/>
  <c r="G54"/>
  <c r="F54"/>
  <c r="G51"/>
  <c r="F51"/>
  <c r="F47" s="1"/>
  <c r="F46" s="1"/>
  <c r="G48"/>
  <c r="F48"/>
  <c r="G47"/>
  <c r="G46"/>
  <c r="G44"/>
  <c r="F44"/>
  <c r="G43"/>
  <c r="F43"/>
  <c r="G42"/>
  <c r="F42"/>
  <c r="G40"/>
  <c r="F40"/>
  <c r="G38"/>
  <c r="F38"/>
  <c r="G37"/>
  <c r="F37"/>
  <c r="G36"/>
  <c r="F36"/>
  <c r="G33"/>
  <c r="F33"/>
  <c r="G32"/>
  <c r="F32"/>
  <c r="G31"/>
  <c r="F31"/>
  <c r="G29"/>
  <c r="F29"/>
  <c r="G27"/>
  <c r="F27"/>
  <c r="G25"/>
  <c r="F25"/>
  <c r="G24"/>
  <c r="F24"/>
  <c r="G22"/>
  <c r="F22"/>
  <c r="G21"/>
  <c r="F21"/>
  <c r="G13"/>
  <c r="G6" s="1"/>
  <c r="F13"/>
  <c r="G11"/>
  <c r="F11"/>
  <c r="G10"/>
  <c r="F10"/>
  <c r="G8"/>
  <c r="F8"/>
  <c r="G7"/>
  <c r="F7"/>
  <c r="F6"/>
  <c r="G110" i="11"/>
  <c r="G109"/>
  <c r="G108"/>
  <c r="G105"/>
  <c r="G104"/>
  <c r="G102"/>
  <c r="G99"/>
  <c r="G98"/>
  <c r="G97"/>
  <c r="G94"/>
  <c r="G91"/>
  <c r="G90"/>
  <c r="G87"/>
  <c r="G86"/>
  <c r="G85"/>
  <c r="G83"/>
  <c r="G82"/>
  <c r="G80"/>
  <c r="G78"/>
  <c r="G76"/>
  <c r="G74"/>
  <c r="G72"/>
  <c r="G70"/>
  <c r="G69"/>
  <c r="G67"/>
  <c r="G65"/>
  <c r="G64"/>
  <c r="G62"/>
  <c r="G60"/>
  <c r="G59"/>
  <c r="G58"/>
  <c r="G56"/>
  <c r="G55"/>
  <c r="G52"/>
  <c r="G49"/>
  <c r="G48"/>
  <c r="G47"/>
  <c r="G45"/>
  <c r="G44"/>
  <c r="G43"/>
  <c r="G41"/>
  <c r="G39"/>
  <c r="G38"/>
  <c r="G37"/>
  <c r="G34"/>
  <c r="G33"/>
  <c r="G32"/>
  <c r="G30"/>
  <c r="G28"/>
  <c r="G26"/>
  <c r="G25"/>
  <c r="G23"/>
  <c r="G22"/>
  <c r="G14"/>
  <c r="G12"/>
  <c r="G11"/>
  <c r="G9"/>
  <c r="G8"/>
  <c r="G7"/>
  <c r="G112" s="1"/>
  <c r="F109" i="10"/>
  <c r="F108"/>
  <c r="F107"/>
  <c r="F104"/>
  <c r="F103" s="1"/>
  <c r="F101"/>
  <c r="F98"/>
  <c r="F97"/>
  <c r="F96" s="1"/>
  <c r="F93"/>
  <c r="F90"/>
  <c r="F89"/>
  <c r="F84" s="1"/>
  <c r="F86"/>
  <c r="F85"/>
  <c r="F82"/>
  <c r="F81" s="1"/>
  <c r="F79"/>
  <c r="F77"/>
  <c r="F75"/>
  <c r="F73"/>
  <c r="F71"/>
  <c r="F69"/>
  <c r="F68"/>
  <c r="F66"/>
  <c r="F64"/>
  <c r="F63"/>
  <c r="F61"/>
  <c r="F58" s="1"/>
  <c r="F59"/>
  <c r="F55"/>
  <c r="F54"/>
  <c r="F51"/>
  <c r="F48"/>
  <c r="F47"/>
  <c r="F46" s="1"/>
  <c r="F44"/>
  <c r="F43"/>
  <c r="F42"/>
  <c r="F40"/>
  <c r="F38"/>
  <c r="F37"/>
  <c r="F36"/>
  <c r="F33"/>
  <c r="F32"/>
  <c r="F31"/>
  <c r="F29"/>
  <c r="F25"/>
  <c r="F22"/>
  <c r="F21"/>
  <c r="F11"/>
  <c r="F10"/>
  <c r="F8"/>
  <c r="F7"/>
  <c r="H113" i="13" l="1"/>
  <c r="F112" i="12"/>
  <c r="G112"/>
  <c r="F6" i="10"/>
  <c r="F111" s="1"/>
  <c r="F57"/>
</calcChain>
</file>

<file path=xl/sharedStrings.xml><?xml version="1.0" encoding="utf-8"?>
<sst xmlns="http://schemas.openxmlformats.org/spreadsheetml/2006/main" count="2149" uniqueCount="157">
  <si>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</si>
  <si>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</si>
  <si>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</si>
  <si>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</si>
  <si>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</si>
  <si>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</si>
  <si>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</si>
  <si>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000 00 00</t>
  </si>
  <si>
    <t>01</t>
  </si>
  <si>
    <t>00</t>
  </si>
  <si>
    <t>000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</si>
  <si>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</si>
  <si>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</si>
  <si>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</si>
  <si>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</si>
  <si>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</si>
  <si>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Функционирование Правительства Российиской Федерации, высших исполнительных органов государственной власти субъектов Российской Федерации, местных администраций и муниципального образования</t>
  </si>
  <si>
    <t>04</t>
  </si>
  <si>
    <t>05</t>
  </si>
  <si>
    <t xml:space="preserve">000 00 00 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</si>
  <si>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</si>
  <si>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</si>
  <si>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</si>
  <si>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</si>
  <si>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</si>
  <si>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</si>
  <si>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</si>
  <si>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</si>
  <si>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</si>
  <si>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Культура</t>
  </si>
  <si>
    <t>Физическая культура и спорт</t>
  </si>
  <si>
    <t>10</t>
  </si>
  <si>
    <t>11</t>
  </si>
  <si>
    <t>Жилищно-коммунальное хозяйство</t>
  </si>
  <si>
    <t>512 97 00</t>
  </si>
  <si>
    <t>Осуществление первичного воинского учета на территориях, где отсутствуют военные комиссариаты</t>
  </si>
  <si>
    <t>002 04 01</t>
  </si>
  <si>
    <t>13</t>
  </si>
  <si>
    <t>Национальная оборона</t>
  </si>
  <si>
    <t>Мобилизационная и вневойсковая подготовка</t>
  </si>
  <si>
    <t>Центральный аппарат (местный бюджет)</t>
  </si>
  <si>
    <t>Массовый спорт</t>
  </si>
  <si>
    <t>002 03 00</t>
  </si>
  <si>
    <t>Мероприятия в области спорта и физической культуры</t>
  </si>
  <si>
    <t xml:space="preserve">04 </t>
  </si>
  <si>
    <t>Жилищное хозяйство</t>
  </si>
  <si>
    <t>102 01 02</t>
  </si>
  <si>
    <t>Бюджетные инвестиции в объекты капитального строительства собственности муниципальных образований</t>
  </si>
  <si>
    <t>Резервные фонды исполнительных огранов местного самоуправления</t>
  </si>
  <si>
    <t>Субсидия бюджетным учреждениям на финансовое обеспечение муниципального задания на оказание муниципальных услуг (выполнение работ)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</si>
  <si>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</si>
  <si>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</si>
  <si>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</si>
  <si>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</si>
  <si>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</si>
  <si>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</si>
  <si>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</si>
  <si>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</si>
  <si>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</si>
  <si>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</si>
  <si>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</si>
  <si>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</si>
  <si>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000 000 00</t>
  </si>
  <si>
    <t>351 05 00</t>
  </si>
  <si>
    <t>243</t>
  </si>
  <si>
    <t>Закупка товаров, работ, услуг в целях капитального ремонта государственного (муниципального) имущества</t>
  </si>
  <si>
    <t>Мероприятия в области коммунального хозяйства</t>
  </si>
  <si>
    <t>Сумма</t>
  </si>
  <si>
    <t>600 05 00</t>
  </si>
  <si>
    <t>Благоустройство</t>
  </si>
  <si>
    <t>Обеспечение деятельности подведомственных учреждений</t>
  </si>
  <si>
    <t>600 01 00</t>
  </si>
  <si>
    <t>Строительство и содержание автомобильных дорог и инженерных сооружений на них в границах городских округов и  поселений в рамках благоустройства</t>
  </si>
  <si>
    <t>Уличное освещение</t>
  </si>
  <si>
    <t>Обеспечение пожарной безопасности</t>
  </si>
  <si>
    <t>247 00 00</t>
  </si>
  <si>
    <t>Проведение выборов в представительные органы муниципального образования</t>
  </si>
  <si>
    <t>Обеспечение проведения выборов и референдумов</t>
  </si>
  <si>
    <t>Коммунальное хозяйство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</si>
  <si>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</si>
  <si>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Защита населения и территории от чрезвычайных ситуаций природного и техногенного характера, гражданская оборона</t>
  </si>
  <si>
    <t>070 05 00</t>
  </si>
  <si>
    <t>Другие вопросы в области жилищно-коммунального хозяйства</t>
  </si>
  <si>
    <t>600 02 00</t>
  </si>
  <si>
    <t xml:space="preserve">440 99 00 </t>
  </si>
  <si>
    <t>Мероприятия в области жилищного хозяйства</t>
  </si>
  <si>
    <t>350 03 00</t>
  </si>
  <si>
    <t>440 99 00</t>
  </si>
  <si>
    <t>242</t>
  </si>
  <si>
    <t>Мероприятия в области взаимодействия с органами пожарной безопасности</t>
  </si>
  <si>
    <t>247 04 00</t>
  </si>
  <si>
    <t>521 06 00</t>
  </si>
  <si>
    <t>521 00 00</t>
  </si>
  <si>
    <t>540</t>
  </si>
  <si>
    <t>001 51 18</t>
  </si>
  <si>
    <t>Другие вопросы в области культуры, кинематографии и средств массовой информации</t>
  </si>
  <si>
    <t>420 99 00</t>
  </si>
  <si>
    <t>421 99 00</t>
  </si>
  <si>
    <t>414</t>
  </si>
  <si>
    <t>Бюджетные инвестиции в объекты капитального строительства гоударственной (муниципальной)собственности</t>
  </si>
  <si>
    <t>12</t>
  </si>
  <si>
    <t>340 03 00</t>
  </si>
  <si>
    <t xml:space="preserve">544 07 02 </t>
  </si>
  <si>
    <t>Подпрограмма"Модернизация объектов коммунальной инфраструктуры"</t>
  </si>
  <si>
    <t>Другие  вопросы в области национальной  экономики</t>
  </si>
  <si>
    <t>Мероприятия по землеустройству и землепользованию</t>
  </si>
  <si>
    <t>521 70 10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</si>
  <si>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</si>
  <si>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521 20 10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</si>
  <si>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</si>
  <si>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521 30 10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</si>
  <si>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</si>
  <si>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521 10 10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</si>
  <si>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</si>
  <si>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521 40 10</t>
  </si>
  <si>
    <t>Реализация переданных полномочий муниципального района на организацию сбора и вывоза бытовых отходов и мусора</t>
  </si>
  <si>
    <t>521 50 10</t>
  </si>
  <si>
    <t>521 80 10</t>
  </si>
  <si>
    <t>Реализация переданных полномочий муниципального районана участие в предупреждении и ликвидации последствий чрезвычайных ситуаций в границах поселений</t>
  </si>
  <si>
    <t>442 99 00</t>
  </si>
  <si>
    <t>Библиотеки</t>
  </si>
  <si>
    <t>Закупка товаров, работ, услуг в сфере информационно-коммуникационных технологий</t>
  </si>
  <si>
    <t>4409900</t>
  </si>
  <si>
    <t>423 99 00</t>
  </si>
  <si>
    <t>Учреждения по внешкольной работе с детьми</t>
  </si>
  <si>
    <t>4239900</t>
  </si>
  <si>
    <t xml:space="preserve">521 50 10 </t>
  </si>
  <si>
    <t>600 04 00</t>
  </si>
  <si>
    <t>Реализация переданных полномочий муниципального района на организацию ритуальных услуг и содержание мест захоронения</t>
  </si>
  <si>
    <t>Организация ритуальных услуг и содержание мест захоронения</t>
  </si>
  <si>
    <t xml:space="preserve">521 40 10 </t>
  </si>
  <si>
    <t>Прочие мероприятия по благоустройству поселений</t>
  </si>
  <si>
    <t xml:space="preserve">05 </t>
  </si>
  <si>
    <t>122</t>
  </si>
  <si>
    <t>Озеленение</t>
  </si>
  <si>
    <t>600 03 00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</si>
  <si>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</si>
  <si>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</t>
  </si>
  <si>
    <t>Кременкульское сельское поселение</t>
  </si>
  <si>
    <t>123</t>
  </si>
  <si>
    <t>020 00 03</t>
  </si>
  <si>
    <t>Распределение бюджетных ассигнований бюджета Кременкульского сельского поселения  по разделам, подразделам, целевым статьям и группам видов расходов классификации расходов бюджета на 2016 и 2017 годы</t>
  </si>
  <si>
    <t>Распределение бюджетных ассигнований бюджета Кременкульского сельского поселения  по разделам, подразделам, целевым статьям и группам видов расходов классификации расходов бюджета на 2015 год</t>
  </si>
  <si>
    <t>Ведомственная структура расходов бюджета Кременкульского сельского поселения   на 2015 год</t>
  </si>
  <si>
    <t>Ведомственная структура расходов бюджета Кременкульского сельского поселения   на 2016 и 2017 годы</t>
  </si>
  <si>
    <t xml:space="preserve">442 99 00 </t>
  </si>
  <si>
    <t>491 01 00</t>
  </si>
  <si>
    <t>Иные пенсии, социальные доплаты к пенсиям</t>
  </si>
  <si>
    <t>312</t>
  </si>
  <si>
    <t>Социальная политика</t>
  </si>
  <si>
    <t>Реализация переданных полномочий в части определения поставщиков(подрядчиков, исполнителей) для обеспечения муниципальных нужд</t>
  </si>
  <si>
    <t>Иные межбюджетные трансферты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</si>
  <si>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</si>
  <si>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 xml:space="preserve">Приложение № 4                                                                                                                                к решению Совета депутатов Кременкульского сельского поселения  от 25.12.2014 г. № 32  "О бюджете  на 2015 год и на плановый период 2016 и 2017 годов"                                                                                  </t>
  </si>
  <si>
    <t xml:space="preserve">Приложение № 6                                                                                                                                к решению Совета депутатов Кременкульского сельского поселения  от  25.12.2014 г.№ 32     "О бюджете  на 2015 год и на плановый период 2016 и 2017 годов"                                                                                  </t>
  </si>
  <si>
    <t xml:space="preserve">Приложение № 5                                                                                                                                к решению Совета депутатов Кременкульского сельского поселения  от 25.12.2014 г. № 32 "О бюджете  на 2015 год и на плановый период 2016 и 2017 годов"                                                                                  </t>
  </si>
  <si>
    <t xml:space="preserve">Приложение № 7                                                                                                                                к решению Совета депутатов Кременкульского сельского поселения  от 25.12. 2014 г. № 32 "О бюджете  на 2015 год и на плановый период 2016 и 2017 годов"                                                                                  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</si>
</sst>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b/>
      <sz val="8"/>
      <name val="Arial"/>
      <family val="2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4" fontId="0" fillId="0" borderId="0" xfId="0" applyNumberFormat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4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4" fontId="0" fillId="0" borderId="0" xfId="0" applyNumberFormat="1" applyBorder="1"/>
    <xf numFmtId="4" fontId="10" fillId="0" borderId="0" xfId="0" applyNumberFormat="1" applyFont="1"/>
    <xf numFmtId="4" fontId="11" fillId="0" borderId="0" xfId="0" applyNumberFormat="1" applyFont="1" applyBorder="1" applyAlignment="1">
      <alignment vertical="center"/>
    </xf>
    <xf numFmtId="49" fontId="9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/>
    <xf numFmtId="4" fontId="5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5" borderId="1" xfId="0" applyFont="1" applyFill="1" applyBorder="1" applyAlignment="1">
      <alignment wrapText="1"/>
    </xf>
    <xf numFmtId="49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14" fillId="0" borderId="1" xfId="0" applyFont="1" applyBorder="1" applyAlignment="1">
      <alignment wrapText="1"/>
    </xf>
    <xf numFmtId="4" fontId="15" fillId="2" borderId="1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1" fillId="5" borderId="0" xfId="0" applyFont="1" applyFill="1"/>
    <xf numFmtId="4" fontId="0" fillId="5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5" borderId="0" xfId="0" applyFill="1" applyBorder="1"/>
    <xf numFmtId="0" fontId="2" fillId="5" borderId="1" xfId="0" applyFont="1" applyFill="1" applyBorder="1" applyAlignment="1">
      <alignment vertical="top" wrapText="1"/>
    </xf>
    <xf numFmtId="49" fontId="0" fillId="0" borderId="0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0" fillId="5" borderId="0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5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5" borderId="0" xfId="0" applyNumberForma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0" xfId="0" applyFont="1" applyBorder="1"/>
    <xf numFmtId="0" fontId="1" fillId="5" borderId="0" xfId="0" applyFont="1" applyFill="1" applyBorder="1"/>
    <xf numFmtId="4" fontId="0" fillId="0" borderId="0" xfId="0" applyNumberFormat="1"/>
    <xf numFmtId="4" fontId="0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939"/>
  <sheetViews>
    <sheetView view="pageLayout" zoomScaleNormal="93" workbookViewId="0">
      <selection activeCell="C1" sqref="C1:F1"/>
    </sheetView>
  </sheetViews>
  <sheetFormatPr defaultRowHeight="12.75"/>
  <cols>
    <col min="1" max="1" width="71.7109375" customWidth="1"/>
    <col min="2" max="3" width="6.7109375" customWidth="1"/>
    <col min="4" max="4" width="11.28515625" customWidth="1"/>
    <col min="5" max="5" width="8.5703125" customWidth="1"/>
    <col min="6" max="6" width="19.28515625" customWidth="1"/>
    <col min="7" max="7" width="28.28515625" customWidth="1"/>
    <col min="8" max="8" width="14.42578125" bestFit="1" customWidth="1"/>
  </cols>
  <sheetData>
    <row r="1" spans="1:16" ht="80.25" customHeight="1">
      <c r="C1" s="84" t="s">
        <v>153</v>
      </c>
      <c r="D1" s="84"/>
      <c r="E1" s="84"/>
      <c r="F1" s="84"/>
      <c r="G1" s="32"/>
      <c r="H1" s="32"/>
    </row>
    <row r="2" spans="1:16" ht="28.5" customHeight="1">
      <c r="A2" s="85" t="s">
        <v>142</v>
      </c>
      <c r="B2" s="85"/>
      <c r="C2" s="85"/>
      <c r="D2" s="85"/>
      <c r="E2" s="85"/>
      <c r="F2" s="85"/>
      <c r="G2" s="32"/>
      <c r="H2" s="32"/>
    </row>
    <row r="3" spans="1:16" ht="10.5" customHeight="1">
      <c r="A3" s="86"/>
      <c r="B3" s="86"/>
      <c r="C3" s="86"/>
      <c r="D3" s="86"/>
      <c r="E3" s="87"/>
      <c r="F3" s="88"/>
    </row>
    <row r="4" spans="1:16" ht="27" customHeight="1">
      <c r="A4" s="89" t="s">
        <v>0</v>
      </c>
      <c r="B4" s="91" t="s">
        <v>1</v>
      </c>
      <c r="C4" s="91"/>
      <c r="D4" s="91"/>
      <c r="E4" s="91"/>
      <c r="F4" s="92" t="s">
        <v>67</v>
      </c>
      <c r="G4" s="12"/>
    </row>
    <row r="5" spans="1:16" ht="51" customHeight="1">
      <c r="A5" s="90"/>
      <c r="B5" s="33" t="s">
        <v>4</v>
      </c>
      <c r="C5" s="34" t="s">
        <v>58</v>
      </c>
      <c r="D5" s="34" t="s">
        <v>5</v>
      </c>
      <c r="E5" s="35" t="s">
        <v>6</v>
      </c>
      <c r="F5" s="93"/>
      <c r="G5" s="12"/>
    </row>
    <row r="6" spans="1:16">
      <c r="A6" s="2" t="s">
        <v>3</v>
      </c>
      <c r="B6" s="5" t="s">
        <v>8</v>
      </c>
      <c r="C6" s="5" t="s">
        <v>9</v>
      </c>
      <c r="D6" s="5" t="s">
        <v>7</v>
      </c>
      <c r="E6" s="5" t="s">
        <v>10</v>
      </c>
      <c r="F6" s="26">
        <f>F7+F10+F13+F24+F21</f>
        <v>11964200</v>
      </c>
      <c r="G6" s="12"/>
    </row>
    <row r="7" spans="1:16" ht="22.5">
      <c r="A7" s="3" t="s">
        <v>11</v>
      </c>
      <c r="B7" s="6" t="s">
        <v>8</v>
      </c>
      <c r="C7" s="6" t="s">
        <v>12</v>
      </c>
      <c r="D7" s="6" t="s">
        <v>7</v>
      </c>
      <c r="E7" s="6" t="s">
        <v>10</v>
      </c>
      <c r="F7" s="25">
        <f>F8</f>
        <v>1122975</v>
      </c>
      <c r="G7" s="39"/>
    </row>
    <row r="8" spans="1:16">
      <c r="A8" s="1" t="s">
        <v>13</v>
      </c>
      <c r="B8" s="7" t="s">
        <v>8</v>
      </c>
      <c r="C8" s="7" t="s">
        <v>12</v>
      </c>
      <c r="D8" s="7" t="s">
        <v>42</v>
      </c>
      <c r="E8" s="7" t="s">
        <v>10</v>
      </c>
      <c r="F8" s="10">
        <f>F9</f>
        <v>1122975</v>
      </c>
      <c r="G8" s="65"/>
      <c r="H8" s="12"/>
    </row>
    <row r="9" spans="1:16" ht="22.5">
      <c r="A9" s="1" t="s">
        <v>53</v>
      </c>
      <c r="B9" s="7" t="s">
        <v>8</v>
      </c>
      <c r="C9" s="7" t="s">
        <v>12</v>
      </c>
      <c r="D9" s="7" t="s">
        <v>42</v>
      </c>
      <c r="E9" s="7" t="s">
        <v>52</v>
      </c>
      <c r="F9" s="10">
        <v>1122975</v>
      </c>
      <c r="G9" s="65"/>
      <c r="H9" s="12"/>
    </row>
    <row r="10" spans="1:16" ht="22.5">
      <c r="A10" s="1" t="s">
        <v>136</v>
      </c>
      <c r="B10" s="7" t="s">
        <v>8</v>
      </c>
      <c r="C10" s="7" t="s">
        <v>14</v>
      </c>
      <c r="D10" s="7" t="s">
        <v>7</v>
      </c>
      <c r="E10" s="7" t="s">
        <v>10</v>
      </c>
      <c r="F10" s="25">
        <f>F11</f>
        <v>165000</v>
      </c>
      <c r="G10" s="65"/>
      <c r="H10" s="12"/>
    </row>
    <row r="11" spans="1:16">
      <c r="A11" s="36" t="s">
        <v>40</v>
      </c>
      <c r="B11" s="21" t="s">
        <v>8</v>
      </c>
      <c r="C11" s="15" t="s">
        <v>14</v>
      </c>
      <c r="D11" s="21" t="s">
        <v>36</v>
      </c>
      <c r="E11" s="21" t="s">
        <v>10</v>
      </c>
      <c r="F11" s="10">
        <f>SUM(F12)</f>
        <v>165000</v>
      </c>
      <c r="G11" s="65"/>
      <c r="H11" s="12"/>
    </row>
    <row r="12" spans="1:16" ht="22.5">
      <c r="A12" s="1" t="s">
        <v>56</v>
      </c>
      <c r="B12" s="15" t="s">
        <v>8</v>
      </c>
      <c r="C12" s="15" t="s">
        <v>14</v>
      </c>
      <c r="D12" s="15" t="s">
        <v>36</v>
      </c>
      <c r="E12" s="15" t="s">
        <v>55</v>
      </c>
      <c r="F12" s="10">
        <v>165000</v>
      </c>
      <c r="G12" s="65"/>
      <c r="H12" s="12"/>
    </row>
    <row r="13" spans="1:16" ht="33.75">
      <c r="A13" s="3" t="s">
        <v>16</v>
      </c>
      <c r="B13" s="6" t="s">
        <v>15</v>
      </c>
      <c r="C13" s="6" t="s">
        <v>17</v>
      </c>
      <c r="D13" s="6" t="s">
        <v>7</v>
      </c>
      <c r="E13" s="6" t="s">
        <v>10</v>
      </c>
      <c r="F13" s="25">
        <f>SUM(F14)</f>
        <v>9698335</v>
      </c>
      <c r="G13" s="39"/>
    </row>
    <row r="14" spans="1:16">
      <c r="A14" s="36" t="s">
        <v>40</v>
      </c>
      <c r="B14" s="21" t="s">
        <v>8</v>
      </c>
      <c r="C14" s="21" t="s">
        <v>17</v>
      </c>
      <c r="D14" s="21" t="s">
        <v>36</v>
      </c>
      <c r="E14" s="21" t="s">
        <v>10</v>
      </c>
      <c r="F14" s="22">
        <f>SUM(F15:F20)</f>
        <v>9698335</v>
      </c>
      <c r="G14" s="39"/>
    </row>
    <row r="15" spans="1:16" ht="22.5">
      <c r="A15" s="1" t="s">
        <v>53</v>
      </c>
      <c r="B15" s="7" t="s">
        <v>8</v>
      </c>
      <c r="C15" s="7" t="s">
        <v>17</v>
      </c>
      <c r="D15" s="7" t="s">
        <v>36</v>
      </c>
      <c r="E15" s="7" t="s">
        <v>52</v>
      </c>
      <c r="F15" s="10">
        <v>6651955</v>
      </c>
      <c r="G15" s="65"/>
      <c r="H15" s="12"/>
    </row>
    <row r="16" spans="1:16" s="52" customFormat="1" ht="22.5">
      <c r="A16" s="53" t="s">
        <v>54</v>
      </c>
      <c r="B16" s="54" t="s">
        <v>8</v>
      </c>
      <c r="C16" s="54" t="s">
        <v>17</v>
      </c>
      <c r="D16" s="54" t="s">
        <v>36</v>
      </c>
      <c r="E16" s="54" t="s">
        <v>133</v>
      </c>
      <c r="F16" s="55">
        <v>1380</v>
      </c>
      <c r="G16" s="63"/>
      <c r="H16" s="63"/>
      <c r="I16" s="56"/>
      <c r="J16" s="56"/>
      <c r="K16" s="56"/>
      <c r="L16" s="56"/>
      <c r="M16" s="56"/>
      <c r="N16" s="56"/>
      <c r="O16" s="56"/>
      <c r="P16" s="56"/>
    </row>
    <row r="17" spans="1:16" s="52" customFormat="1">
      <c r="A17" s="11" t="s">
        <v>121</v>
      </c>
      <c r="B17" s="54" t="s">
        <v>8</v>
      </c>
      <c r="C17" s="54" t="s">
        <v>17</v>
      </c>
      <c r="D17" s="54" t="s">
        <v>36</v>
      </c>
      <c r="E17" s="54" t="s">
        <v>88</v>
      </c>
      <c r="F17" s="55">
        <v>500000</v>
      </c>
      <c r="G17" s="63"/>
      <c r="H17" s="63"/>
      <c r="I17" s="56"/>
      <c r="J17" s="56"/>
      <c r="K17" s="56"/>
      <c r="L17" s="56"/>
      <c r="M17" s="56"/>
      <c r="N17" s="56"/>
      <c r="O17" s="56"/>
      <c r="P17" s="56"/>
    </row>
    <row r="18" spans="1:16" s="8" customFormat="1" ht="22.5">
      <c r="A18" s="1" t="s">
        <v>56</v>
      </c>
      <c r="B18" s="15" t="s">
        <v>8</v>
      </c>
      <c r="C18" s="15" t="s">
        <v>17</v>
      </c>
      <c r="D18" s="15" t="s">
        <v>36</v>
      </c>
      <c r="E18" s="15" t="s">
        <v>55</v>
      </c>
      <c r="F18" s="10">
        <v>2335000</v>
      </c>
      <c r="G18" s="65"/>
      <c r="H18" s="13"/>
    </row>
    <row r="19" spans="1:16" s="8" customFormat="1">
      <c r="A19" s="31" t="s">
        <v>60</v>
      </c>
      <c r="B19" s="7" t="s">
        <v>8</v>
      </c>
      <c r="C19" s="7" t="s">
        <v>17</v>
      </c>
      <c r="D19" s="7" t="s">
        <v>36</v>
      </c>
      <c r="E19" s="7" t="s">
        <v>57</v>
      </c>
      <c r="F19" s="10">
        <v>110000</v>
      </c>
      <c r="G19" s="65"/>
      <c r="H19" s="13"/>
    </row>
    <row r="20" spans="1:16" s="8" customFormat="1">
      <c r="A20" s="30" t="s">
        <v>61</v>
      </c>
      <c r="B20" s="7" t="s">
        <v>8</v>
      </c>
      <c r="C20" s="7" t="s">
        <v>17</v>
      </c>
      <c r="D20" s="7" t="s">
        <v>36</v>
      </c>
      <c r="E20" s="7" t="s">
        <v>59</v>
      </c>
      <c r="F20" s="10">
        <v>100000</v>
      </c>
      <c r="G20" s="65"/>
      <c r="H20" s="13"/>
    </row>
    <row r="21" spans="1:16" s="8" customFormat="1">
      <c r="A21" s="42" t="s">
        <v>77</v>
      </c>
      <c r="B21" s="6" t="s">
        <v>8</v>
      </c>
      <c r="C21" s="6" t="s">
        <v>26</v>
      </c>
      <c r="D21" s="6" t="s">
        <v>7</v>
      </c>
      <c r="E21" s="6" t="s">
        <v>10</v>
      </c>
      <c r="F21" s="25">
        <f>F22</f>
        <v>400000</v>
      </c>
      <c r="G21" s="78"/>
      <c r="H21" s="13"/>
    </row>
    <row r="22" spans="1:16" s="8" customFormat="1">
      <c r="A22" s="31" t="s">
        <v>76</v>
      </c>
      <c r="B22" s="7" t="s">
        <v>8</v>
      </c>
      <c r="C22" s="7" t="s">
        <v>26</v>
      </c>
      <c r="D22" s="7" t="s">
        <v>140</v>
      </c>
      <c r="E22" s="7" t="s">
        <v>10</v>
      </c>
      <c r="F22" s="10">
        <f>F23</f>
        <v>400000</v>
      </c>
      <c r="G22" s="65"/>
    </row>
    <row r="23" spans="1:16" s="8" customFormat="1" ht="33.75">
      <c r="A23" s="1" t="s">
        <v>79</v>
      </c>
      <c r="B23" s="7" t="s">
        <v>8</v>
      </c>
      <c r="C23" s="7" t="s">
        <v>26</v>
      </c>
      <c r="D23" s="7" t="s">
        <v>140</v>
      </c>
      <c r="E23" s="7" t="s">
        <v>139</v>
      </c>
      <c r="F23" s="10">
        <v>400000</v>
      </c>
      <c r="G23" s="62"/>
    </row>
    <row r="24" spans="1:16">
      <c r="A24" s="57" t="s">
        <v>20</v>
      </c>
      <c r="B24" s="6" t="s">
        <v>8</v>
      </c>
      <c r="C24" s="6" t="s">
        <v>37</v>
      </c>
      <c r="D24" s="6" t="s">
        <v>7</v>
      </c>
      <c r="E24" s="6" t="s">
        <v>10</v>
      </c>
      <c r="F24" s="58">
        <f>SUM(F29+F27+F25)</f>
        <v>577890</v>
      </c>
    </row>
    <row r="25" spans="1:16">
      <c r="A25" s="36" t="s">
        <v>40</v>
      </c>
      <c r="B25" s="6" t="s">
        <v>8</v>
      </c>
      <c r="C25" s="6" t="s">
        <v>37</v>
      </c>
      <c r="D25" s="20" t="s">
        <v>36</v>
      </c>
      <c r="E25" s="7" t="s">
        <v>10</v>
      </c>
      <c r="F25" s="61">
        <f>SUM(F26)</f>
        <v>500000</v>
      </c>
    </row>
    <row r="26" spans="1:16" ht="22.5">
      <c r="A26" s="1" t="s">
        <v>56</v>
      </c>
      <c r="B26" s="6" t="s">
        <v>8</v>
      </c>
      <c r="C26" s="6" t="s">
        <v>37</v>
      </c>
      <c r="D26" s="20" t="s">
        <v>36</v>
      </c>
      <c r="E26" s="20" t="s">
        <v>55</v>
      </c>
      <c r="F26" s="61">
        <v>500000</v>
      </c>
    </row>
    <row r="27" spans="1:16" ht="22.5">
      <c r="A27" s="53" t="s">
        <v>150</v>
      </c>
      <c r="B27" s="7" t="s">
        <v>8</v>
      </c>
      <c r="C27" s="7" t="s">
        <v>37</v>
      </c>
      <c r="D27" s="7" t="s">
        <v>91</v>
      </c>
      <c r="E27" s="7" t="s">
        <v>10</v>
      </c>
      <c r="F27" s="73">
        <v>75110</v>
      </c>
    </row>
    <row r="28" spans="1:16">
      <c r="A28" s="53" t="s">
        <v>151</v>
      </c>
      <c r="B28" s="7" t="s">
        <v>8</v>
      </c>
      <c r="C28" s="7" t="s">
        <v>37</v>
      </c>
      <c r="D28" s="7" t="s">
        <v>91</v>
      </c>
      <c r="E28" s="7" t="s">
        <v>93</v>
      </c>
      <c r="F28" s="22">
        <v>75110</v>
      </c>
    </row>
    <row r="29" spans="1:16" ht="22.5">
      <c r="A29" s="53" t="s">
        <v>107</v>
      </c>
      <c r="B29" s="69" t="s">
        <v>8</v>
      </c>
      <c r="C29" s="69" t="s">
        <v>37</v>
      </c>
      <c r="D29" s="54" t="s">
        <v>106</v>
      </c>
      <c r="E29" s="69" t="s">
        <v>10</v>
      </c>
      <c r="F29" s="61">
        <f>F30</f>
        <v>2780</v>
      </c>
      <c r="G29" s="75"/>
      <c r="H29" s="12"/>
    </row>
    <row r="30" spans="1:16" ht="22.5">
      <c r="A30" s="53" t="s">
        <v>56</v>
      </c>
      <c r="B30" s="69" t="s">
        <v>8</v>
      </c>
      <c r="C30" s="69" t="s">
        <v>37</v>
      </c>
      <c r="D30" s="54" t="s">
        <v>106</v>
      </c>
      <c r="E30" s="54" t="s">
        <v>55</v>
      </c>
      <c r="F30" s="61">
        <v>2780</v>
      </c>
      <c r="G30" s="75"/>
    </row>
    <row r="31" spans="1:16">
      <c r="A31" s="4" t="s">
        <v>38</v>
      </c>
      <c r="B31" s="5" t="s">
        <v>12</v>
      </c>
      <c r="C31" s="5" t="s">
        <v>9</v>
      </c>
      <c r="D31" s="5" t="s">
        <v>7</v>
      </c>
      <c r="E31" s="5" t="s">
        <v>10</v>
      </c>
      <c r="F31" s="26">
        <f>F32</f>
        <v>192500</v>
      </c>
      <c r="G31" s="76"/>
      <c r="H31" s="12"/>
    </row>
    <row r="32" spans="1:16">
      <c r="A32" s="3" t="s">
        <v>39</v>
      </c>
      <c r="B32" s="6" t="s">
        <v>12</v>
      </c>
      <c r="C32" s="6" t="s">
        <v>14</v>
      </c>
      <c r="D32" s="6" t="s">
        <v>19</v>
      </c>
      <c r="E32" s="6" t="s">
        <v>10</v>
      </c>
      <c r="F32" s="25">
        <f>F33</f>
        <v>192500</v>
      </c>
      <c r="G32" s="12"/>
      <c r="H32" s="12"/>
    </row>
    <row r="33" spans="1:8" ht="22.5">
      <c r="A33" s="1" t="s">
        <v>35</v>
      </c>
      <c r="B33" s="7" t="s">
        <v>12</v>
      </c>
      <c r="C33" s="7" t="s">
        <v>14</v>
      </c>
      <c r="D33" s="7" t="s">
        <v>94</v>
      </c>
      <c r="E33" s="7" t="s">
        <v>10</v>
      </c>
      <c r="F33" s="10">
        <f>F34+F35</f>
        <v>192500</v>
      </c>
      <c r="G33" s="65"/>
      <c r="H33" s="12"/>
    </row>
    <row r="34" spans="1:8" ht="22.5">
      <c r="A34" s="1" t="s">
        <v>53</v>
      </c>
      <c r="B34" s="7" t="s">
        <v>12</v>
      </c>
      <c r="C34" s="7" t="s">
        <v>14</v>
      </c>
      <c r="D34" s="7" t="s">
        <v>94</v>
      </c>
      <c r="E34" s="7" t="s">
        <v>52</v>
      </c>
      <c r="F34" s="10">
        <v>175080</v>
      </c>
      <c r="G34" s="65"/>
      <c r="H34" s="12"/>
    </row>
    <row r="35" spans="1:8" ht="22.5">
      <c r="A35" s="1" t="s">
        <v>56</v>
      </c>
      <c r="B35" s="7" t="s">
        <v>12</v>
      </c>
      <c r="C35" s="7" t="s">
        <v>14</v>
      </c>
      <c r="D35" s="7" t="s">
        <v>94</v>
      </c>
      <c r="E35" s="7" t="s">
        <v>55</v>
      </c>
      <c r="F35" s="10">
        <v>17420</v>
      </c>
      <c r="G35" s="65"/>
      <c r="H35" s="12"/>
    </row>
    <row r="36" spans="1:8">
      <c r="A36" s="4" t="s">
        <v>21</v>
      </c>
      <c r="B36" s="5" t="s">
        <v>14</v>
      </c>
      <c r="C36" s="5" t="s">
        <v>9</v>
      </c>
      <c r="D36" s="5" t="s">
        <v>7</v>
      </c>
      <c r="E36" s="5" t="s">
        <v>10</v>
      </c>
      <c r="F36" s="26">
        <f>F37+F42</f>
        <v>2300000</v>
      </c>
      <c r="G36" s="12"/>
    </row>
    <row r="37" spans="1:8" ht="22.5">
      <c r="A37" s="3" t="s">
        <v>80</v>
      </c>
      <c r="B37" s="6" t="s">
        <v>14</v>
      </c>
      <c r="C37" s="6" t="s">
        <v>28</v>
      </c>
      <c r="D37" s="6" t="s">
        <v>19</v>
      </c>
      <c r="E37" s="6" t="s">
        <v>10</v>
      </c>
      <c r="F37" s="25">
        <f>F38</f>
        <v>500000</v>
      </c>
      <c r="G37" s="65"/>
    </row>
    <row r="38" spans="1:8">
      <c r="A38" s="1" t="s">
        <v>48</v>
      </c>
      <c r="B38" s="20" t="s">
        <v>14</v>
      </c>
      <c r="C38" s="20" t="s">
        <v>28</v>
      </c>
      <c r="D38" s="7" t="s">
        <v>81</v>
      </c>
      <c r="E38" s="20" t="s">
        <v>10</v>
      </c>
      <c r="F38" s="22">
        <f>F39</f>
        <v>500000</v>
      </c>
      <c r="G38" s="65"/>
    </row>
    <row r="39" spans="1:8" ht="22.5">
      <c r="A39" s="1" t="s">
        <v>56</v>
      </c>
      <c r="B39" s="7" t="s">
        <v>14</v>
      </c>
      <c r="C39" s="7" t="s">
        <v>28</v>
      </c>
      <c r="D39" s="7" t="s">
        <v>81</v>
      </c>
      <c r="E39" s="7" t="s">
        <v>55</v>
      </c>
      <c r="F39" s="22">
        <v>500000</v>
      </c>
      <c r="G39" s="65"/>
    </row>
    <row r="40" spans="1:8" ht="22.5">
      <c r="A40" s="53" t="s">
        <v>118</v>
      </c>
      <c r="B40" s="54" t="s">
        <v>14</v>
      </c>
      <c r="C40" s="54" t="s">
        <v>28</v>
      </c>
      <c r="D40" s="54" t="s">
        <v>117</v>
      </c>
      <c r="E40" s="54" t="s">
        <v>10</v>
      </c>
      <c r="F40" s="55">
        <f>SUM(F41)</f>
        <v>0</v>
      </c>
      <c r="G40" s="77"/>
      <c r="H40" s="12"/>
    </row>
    <row r="41" spans="1:8" ht="22.5">
      <c r="A41" s="53" t="s">
        <v>56</v>
      </c>
      <c r="B41" s="54" t="s">
        <v>14</v>
      </c>
      <c r="C41" s="54" t="s">
        <v>28</v>
      </c>
      <c r="D41" s="54" t="s">
        <v>117</v>
      </c>
      <c r="E41" s="54" t="s">
        <v>55</v>
      </c>
      <c r="F41" s="55">
        <v>0</v>
      </c>
      <c r="G41" s="77"/>
      <c r="H41" s="12"/>
    </row>
    <row r="42" spans="1:8">
      <c r="A42" s="3" t="s">
        <v>74</v>
      </c>
      <c r="B42" s="6" t="s">
        <v>14</v>
      </c>
      <c r="C42" s="6" t="s">
        <v>31</v>
      </c>
      <c r="D42" s="6" t="s">
        <v>7</v>
      </c>
      <c r="E42" s="6" t="s">
        <v>10</v>
      </c>
      <c r="F42" s="25">
        <f>F43</f>
        <v>1800000</v>
      </c>
      <c r="G42" s="78"/>
      <c r="H42" s="12"/>
    </row>
    <row r="43" spans="1:8">
      <c r="A43" s="1" t="s">
        <v>89</v>
      </c>
      <c r="B43" s="7" t="s">
        <v>14</v>
      </c>
      <c r="C43" s="7" t="s">
        <v>31</v>
      </c>
      <c r="D43" s="7" t="s">
        <v>75</v>
      </c>
      <c r="E43" s="7" t="s">
        <v>10</v>
      </c>
      <c r="F43" s="10">
        <f>F44</f>
        <v>1800000</v>
      </c>
      <c r="G43" s="65"/>
      <c r="H43" s="12"/>
    </row>
    <row r="44" spans="1:8">
      <c r="A44" s="1" t="s">
        <v>70</v>
      </c>
      <c r="B44" s="7" t="s">
        <v>14</v>
      </c>
      <c r="C44" s="7" t="s">
        <v>31</v>
      </c>
      <c r="D44" s="7" t="s">
        <v>90</v>
      </c>
      <c r="E44" s="7" t="s">
        <v>10</v>
      </c>
      <c r="F44" s="10">
        <f>F45</f>
        <v>1800000</v>
      </c>
      <c r="G44" s="12"/>
    </row>
    <row r="45" spans="1:8" ht="22.5">
      <c r="A45" s="1" t="s">
        <v>56</v>
      </c>
      <c r="B45" s="7" t="s">
        <v>14</v>
      </c>
      <c r="C45" s="7" t="s">
        <v>31</v>
      </c>
      <c r="D45" s="7" t="s">
        <v>90</v>
      </c>
      <c r="E45" s="7" t="s">
        <v>55</v>
      </c>
      <c r="F45" s="10">
        <v>1800000</v>
      </c>
      <c r="G45" s="12"/>
      <c r="H45" s="43"/>
    </row>
    <row r="46" spans="1:8">
      <c r="A46" s="4" t="s">
        <v>22</v>
      </c>
      <c r="B46" s="5" t="s">
        <v>17</v>
      </c>
      <c r="C46" s="5" t="s">
        <v>9</v>
      </c>
      <c r="D46" s="5" t="s">
        <v>7</v>
      </c>
      <c r="E46" s="5" t="s">
        <v>10</v>
      </c>
      <c r="F46" s="26">
        <f>F47+F54</f>
        <v>23711885</v>
      </c>
      <c r="G46" s="12"/>
      <c r="H46" s="43"/>
    </row>
    <row r="47" spans="1:8" s="8" customFormat="1">
      <c r="A47" s="17" t="s">
        <v>50</v>
      </c>
      <c r="B47" s="18" t="s">
        <v>17</v>
      </c>
      <c r="C47" s="18" t="s">
        <v>28</v>
      </c>
      <c r="D47" s="18" t="s">
        <v>7</v>
      </c>
      <c r="E47" s="18" t="s">
        <v>10</v>
      </c>
      <c r="F47" s="25">
        <f>SUM(F48+F51)</f>
        <v>23411885</v>
      </c>
      <c r="G47" s="13"/>
    </row>
    <row r="48" spans="1:8" s="8" customFormat="1" ht="33.75">
      <c r="A48" s="53" t="s">
        <v>109</v>
      </c>
      <c r="B48" s="54" t="s">
        <v>17</v>
      </c>
      <c r="C48" s="54" t="s">
        <v>28</v>
      </c>
      <c r="D48" s="54" t="s">
        <v>108</v>
      </c>
      <c r="E48" s="54" t="s">
        <v>10</v>
      </c>
      <c r="F48" s="55">
        <f>SUM(F49:F50)</f>
        <v>2320040</v>
      </c>
      <c r="G48" s="13"/>
    </row>
    <row r="49" spans="1:8" s="8" customFormat="1" ht="22.5">
      <c r="A49" s="64" t="s">
        <v>65</v>
      </c>
      <c r="B49" s="54" t="s">
        <v>17</v>
      </c>
      <c r="C49" s="54" t="s">
        <v>28</v>
      </c>
      <c r="D49" s="54" t="s">
        <v>108</v>
      </c>
      <c r="E49" s="54" t="s">
        <v>64</v>
      </c>
      <c r="F49" s="55">
        <v>0</v>
      </c>
      <c r="G49" s="13"/>
    </row>
    <row r="50" spans="1:8" s="8" customFormat="1" ht="22.5">
      <c r="A50" s="53" t="s">
        <v>56</v>
      </c>
      <c r="B50" s="54" t="s">
        <v>17</v>
      </c>
      <c r="C50" s="54" t="s">
        <v>28</v>
      </c>
      <c r="D50" s="54" t="s">
        <v>108</v>
      </c>
      <c r="E50" s="54" t="s">
        <v>55</v>
      </c>
      <c r="F50" s="55">
        <v>2320040</v>
      </c>
      <c r="G50" s="13"/>
    </row>
    <row r="51" spans="1:8" s="8" customFormat="1" ht="22.5">
      <c r="A51" s="28" t="s">
        <v>72</v>
      </c>
      <c r="B51" s="15" t="s">
        <v>17</v>
      </c>
      <c r="C51" s="15" t="s">
        <v>28</v>
      </c>
      <c r="D51" s="15" t="s">
        <v>83</v>
      </c>
      <c r="E51" s="15" t="s">
        <v>10</v>
      </c>
      <c r="F51" s="10">
        <f>F53+F52</f>
        <v>21091845</v>
      </c>
      <c r="G51" s="13"/>
    </row>
    <row r="52" spans="1:8" s="8" customFormat="1" ht="22.5">
      <c r="A52" s="28" t="s">
        <v>65</v>
      </c>
      <c r="B52" s="15" t="s">
        <v>17</v>
      </c>
      <c r="C52" s="15" t="s">
        <v>28</v>
      </c>
      <c r="D52" s="15" t="s">
        <v>83</v>
      </c>
      <c r="E52" s="15" t="s">
        <v>64</v>
      </c>
      <c r="F52" s="10">
        <v>2000000</v>
      </c>
      <c r="G52" s="13"/>
    </row>
    <row r="53" spans="1:8" s="8" customFormat="1" ht="22.5">
      <c r="A53" s="1" t="s">
        <v>56</v>
      </c>
      <c r="B53" s="15" t="s">
        <v>44</v>
      </c>
      <c r="C53" s="15" t="s">
        <v>28</v>
      </c>
      <c r="D53" s="15" t="s">
        <v>83</v>
      </c>
      <c r="E53" s="15" t="s">
        <v>55</v>
      </c>
      <c r="F53" s="10">
        <v>19091845</v>
      </c>
      <c r="G53" s="13"/>
    </row>
    <row r="54" spans="1:8" s="8" customFormat="1">
      <c r="A54" s="1" t="s">
        <v>104</v>
      </c>
      <c r="B54" s="15" t="s">
        <v>17</v>
      </c>
      <c r="C54" s="15" t="s">
        <v>100</v>
      </c>
      <c r="D54" s="15" t="s">
        <v>7</v>
      </c>
      <c r="E54" s="15" t="s">
        <v>10</v>
      </c>
      <c r="F54" s="10">
        <f>F56</f>
        <v>300000</v>
      </c>
      <c r="G54" s="65"/>
      <c r="H54" s="13"/>
    </row>
    <row r="55" spans="1:8" s="8" customFormat="1" ht="14.25" customHeight="1">
      <c r="A55" s="1" t="s">
        <v>105</v>
      </c>
      <c r="B55" s="15" t="s">
        <v>17</v>
      </c>
      <c r="C55" s="15" t="s">
        <v>100</v>
      </c>
      <c r="D55" s="15" t="s">
        <v>101</v>
      </c>
      <c r="E55" s="15" t="s">
        <v>10</v>
      </c>
      <c r="F55" s="10">
        <f>F56</f>
        <v>300000</v>
      </c>
      <c r="G55" s="65"/>
      <c r="H55" s="13"/>
    </row>
    <row r="56" spans="1:8" s="8" customFormat="1" ht="22.5">
      <c r="A56" s="1" t="s">
        <v>56</v>
      </c>
      <c r="B56" s="15" t="s">
        <v>17</v>
      </c>
      <c r="C56" s="15" t="s">
        <v>100</v>
      </c>
      <c r="D56" s="15" t="s">
        <v>101</v>
      </c>
      <c r="E56" s="15" t="s">
        <v>55</v>
      </c>
      <c r="F56" s="10">
        <v>300000</v>
      </c>
      <c r="G56" s="65"/>
      <c r="H56" s="13"/>
    </row>
    <row r="57" spans="1:8" s="9" customFormat="1">
      <c r="A57" s="4" t="s">
        <v>33</v>
      </c>
      <c r="B57" s="5" t="s">
        <v>18</v>
      </c>
      <c r="C57" s="5" t="s">
        <v>9</v>
      </c>
      <c r="D57" s="5" t="s">
        <v>19</v>
      </c>
      <c r="E57" s="5" t="s">
        <v>10</v>
      </c>
      <c r="F57" s="26">
        <f>F58+F63+F68+F81</f>
        <v>23109100</v>
      </c>
      <c r="G57" s="79"/>
      <c r="H57" s="45"/>
    </row>
    <row r="58" spans="1:8" s="9" customFormat="1">
      <c r="A58" s="3" t="s">
        <v>45</v>
      </c>
      <c r="B58" s="6" t="s">
        <v>18</v>
      </c>
      <c r="C58" s="6" t="s">
        <v>8</v>
      </c>
      <c r="D58" s="6" t="s">
        <v>7</v>
      </c>
      <c r="E58" s="6" t="s">
        <v>10</v>
      </c>
      <c r="F58" s="44">
        <f>F59+F61</f>
        <v>750000</v>
      </c>
      <c r="G58" s="79"/>
    </row>
    <row r="59" spans="1:8" s="9" customFormat="1">
      <c r="A59" s="1" t="s">
        <v>85</v>
      </c>
      <c r="B59" s="7" t="s">
        <v>18</v>
      </c>
      <c r="C59" s="7" t="s">
        <v>8</v>
      </c>
      <c r="D59" s="7" t="s">
        <v>86</v>
      </c>
      <c r="E59" s="7" t="s">
        <v>10</v>
      </c>
      <c r="F59" s="22">
        <f>F60</f>
        <v>725300</v>
      </c>
      <c r="G59" s="79"/>
    </row>
    <row r="60" spans="1:8" s="9" customFormat="1" ht="22.5">
      <c r="A60" s="1" t="s">
        <v>56</v>
      </c>
      <c r="B60" s="7" t="s">
        <v>18</v>
      </c>
      <c r="C60" s="7" t="s">
        <v>8</v>
      </c>
      <c r="D60" s="7" t="s">
        <v>86</v>
      </c>
      <c r="E60" s="7" t="s">
        <v>55</v>
      </c>
      <c r="F60" s="22">
        <v>725300</v>
      </c>
      <c r="G60" s="79"/>
    </row>
    <row r="61" spans="1:8" s="9" customFormat="1" ht="46.5" customHeight="1">
      <c r="A61" s="53" t="s">
        <v>111</v>
      </c>
      <c r="B61" s="54" t="s">
        <v>18</v>
      </c>
      <c r="C61" s="54" t="s">
        <v>8</v>
      </c>
      <c r="D61" s="54" t="s">
        <v>110</v>
      </c>
      <c r="E61" s="54" t="s">
        <v>10</v>
      </c>
      <c r="F61" s="61">
        <f>SUM(F62)</f>
        <v>24700</v>
      </c>
      <c r="G61" s="79"/>
    </row>
    <row r="62" spans="1:8" s="9" customFormat="1" ht="21.75" customHeight="1">
      <c r="A62" s="1" t="s">
        <v>56</v>
      </c>
      <c r="B62" s="54" t="s">
        <v>18</v>
      </c>
      <c r="C62" s="54" t="s">
        <v>8</v>
      </c>
      <c r="D62" s="54" t="s">
        <v>110</v>
      </c>
      <c r="E62" s="54" t="s">
        <v>55</v>
      </c>
      <c r="F62" s="61">
        <v>24700</v>
      </c>
      <c r="G62" s="79"/>
    </row>
    <row r="63" spans="1:8" s="9" customFormat="1">
      <c r="A63" s="37" t="s">
        <v>78</v>
      </c>
      <c r="B63" s="18" t="s">
        <v>18</v>
      </c>
      <c r="C63" s="18" t="s">
        <v>12</v>
      </c>
      <c r="D63" s="18" t="s">
        <v>62</v>
      </c>
      <c r="E63" s="18" t="s">
        <v>10</v>
      </c>
      <c r="F63" s="25">
        <f>F64+F66</f>
        <v>10356000</v>
      </c>
      <c r="G63" s="80"/>
    </row>
    <row r="64" spans="1:8" s="9" customFormat="1">
      <c r="A64" s="30" t="s">
        <v>66</v>
      </c>
      <c r="B64" s="15" t="s">
        <v>18</v>
      </c>
      <c r="C64" s="15" t="s">
        <v>12</v>
      </c>
      <c r="D64" s="15" t="s">
        <v>63</v>
      </c>
      <c r="E64" s="15" t="s">
        <v>10</v>
      </c>
      <c r="F64" s="22">
        <f>F65</f>
        <v>10108400</v>
      </c>
      <c r="G64" s="80"/>
    </row>
    <row r="65" spans="1:105" s="9" customFormat="1" ht="22.5">
      <c r="A65" s="1" t="s">
        <v>56</v>
      </c>
      <c r="B65" s="15" t="s">
        <v>18</v>
      </c>
      <c r="C65" s="15" t="s">
        <v>12</v>
      </c>
      <c r="D65" s="15" t="s">
        <v>63</v>
      </c>
      <c r="E65" s="15" t="s">
        <v>55</v>
      </c>
      <c r="F65" s="22">
        <v>10108400</v>
      </c>
      <c r="G65" s="80"/>
    </row>
    <row r="66" spans="1:105" s="9" customFormat="1" ht="45.75" customHeight="1">
      <c r="A66" s="53" t="s">
        <v>113</v>
      </c>
      <c r="B66" s="54" t="s">
        <v>18</v>
      </c>
      <c r="C66" s="54" t="s">
        <v>12</v>
      </c>
      <c r="D66" s="54" t="s">
        <v>112</v>
      </c>
      <c r="E66" s="54" t="s">
        <v>10</v>
      </c>
      <c r="F66" s="61">
        <f>SUM(F67)</f>
        <v>247600</v>
      </c>
      <c r="G66" s="80"/>
    </row>
    <row r="67" spans="1:105" s="9" customFormat="1" ht="21" customHeight="1">
      <c r="A67" s="1" t="s">
        <v>56</v>
      </c>
      <c r="B67" s="15" t="s">
        <v>18</v>
      </c>
      <c r="C67" s="15" t="s">
        <v>12</v>
      </c>
      <c r="D67" s="15" t="s">
        <v>112</v>
      </c>
      <c r="E67" s="15" t="s">
        <v>55</v>
      </c>
      <c r="F67" s="22">
        <v>247600</v>
      </c>
      <c r="G67" s="80"/>
    </row>
    <row r="68" spans="1:105" s="9" customFormat="1">
      <c r="A68" s="31" t="s">
        <v>69</v>
      </c>
      <c r="B68" s="18" t="s">
        <v>18</v>
      </c>
      <c r="C68" s="18" t="s">
        <v>14</v>
      </c>
      <c r="D68" s="18" t="s">
        <v>7</v>
      </c>
      <c r="E68" s="18" t="s">
        <v>10</v>
      </c>
      <c r="F68" s="25">
        <f>F73+F75+F77+F69+F71+F79</f>
        <v>8503100</v>
      </c>
      <c r="G68" s="80"/>
    </row>
    <row r="69" spans="1:105" s="9" customFormat="1" ht="22.5">
      <c r="A69" s="53" t="s">
        <v>128</v>
      </c>
      <c r="B69" s="54" t="s">
        <v>18</v>
      </c>
      <c r="C69" s="54" t="s">
        <v>14</v>
      </c>
      <c r="D69" s="54" t="s">
        <v>116</v>
      </c>
      <c r="E69" s="54" t="s">
        <v>10</v>
      </c>
      <c r="F69" s="61">
        <f>SUM(F70)</f>
        <v>77000</v>
      </c>
      <c r="G69" s="80"/>
    </row>
    <row r="70" spans="1:105" s="9" customFormat="1" ht="22.5">
      <c r="A70" s="1" t="s">
        <v>56</v>
      </c>
      <c r="B70" s="54" t="s">
        <v>18</v>
      </c>
      <c r="C70" s="54" t="s">
        <v>14</v>
      </c>
      <c r="D70" s="54" t="s">
        <v>126</v>
      </c>
      <c r="E70" s="54" t="s">
        <v>55</v>
      </c>
      <c r="F70" s="61">
        <v>77000</v>
      </c>
      <c r="G70" s="80"/>
    </row>
    <row r="71" spans="1:105" s="9" customFormat="1" ht="22.5">
      <c r="A71" s="53" t="s">
        <v>115</v>
      </c>
      <c r="B71" s="54" t="s">
        <v>18</v>
      </c>
      <c r="C71" s="54" t="s">
        <v>14</v>
      </c>
      <c r="D71" s="54" t="s">
        <v>114</v>
      </c>
      <c r="E71" s="54" t="s">
        <v>10</v>
      </c>
      <c r="F71" s="61">
        <f>SUM(F72)</f>
        <v>1332100</v>
      </c>
      <c r="G71" s="80"/>
    </row>
    <row r="72" spans="1:105" s="9" customFormat="1" ht="22.5">
      <c r="A72" s="1" t="s">
        <v>56</v>
      </c>
      <c r="B72" s="54" t="s">
        <v>18</v>
      </c>
      <c r="C72" s="54" t="s">
        <v>14</v>
      </c>
      <c r="D72" s="54" t="s">
        <v>130</v>
      </c>
      <c r="E72" s="54" t="s">
        <v>55</v>
      </c>
      <c r="F72" s="61">
        <v>1332100</v>
      </c>
      <c r="G72" s="80"/>
    </row>
    <row r="73" spans="1:105" s="9" customFormat="1">
      <c r="A73" s="31" t="s">
        <v>73</v>
      </c>
      <c r="B73" s="21" t="s">
        <v>18</v>
      </c>
      <c r="C73" s="21" t="s">
        <v>14</v>
      </c>
      <c r="D73" s="21" t="s">
        <v>71</v>
      </c>
      <c r="E73" s="21" t="s">
        <v>10</v>
      </c>
      <c r="F73" s="25">
        <f>SUM(F74)</f>
        <v>1500000</v>
      </c>
      <c r="G73" s="80"/>
    </row>
    <row r="74" spans="1:105" s="9" customFormat="1" ht="22.5">
      <c r="A74" s="30" t="s">
        <v>65</v>
      </c>
      <c r="B74" s="21" t="s">
        <v>18</v>
      </c>
      <c r="C74" s="21" t="s">
        <v>14</v>
      </c>
      <c r="D74" s="21" t="s">
        <v>71</v>
      </c>
      <c r="E74" s="15" t="s">
        <v>55</v>
      </c>
      <c r="F74" s="22">
        <v>1500000</v>
      </c>
      <c r="G74" s="80"/>
    </row>
    <row r="75" spans="1:105" s="9" customFormat="1">
      <c r="A75" s="30" t="s">
        <v>134</v>
      </c>
      <c r="B75" s="15" t="s">
        <v>18</v>
      </c>
      <c r="C75" s="15" t="s">
        <v>14</v>
      </c>
      <c r="D75" s="15" t="s">
        <v>135</v>
      </c>
      <c r="E75" s="15" t="s">
        <v>10</v>
      </c>
      <c r="F75" s="25">
        <f>SUM(F76)</f>
        <v>300000</v>
      </c>
      <c r="G75" s="80"/>
    </row>
    <row r="76" spans="1:105" s="9" customFormat="1" ht="21.75" customHeight="1">
      <c r="A76" s="1" t="s">
        <v>56</v>
      </c>
      <c r="B76" s="54" t="s">
        <v>18</v>
      </c>
      <c r="C76" s="54" t="s">
        <v>14</v>
      </c>
      <c r="D76" s="15" t="s">
        <v>135</v>
      </c>
      <c r="E76" s="54" t="s">
        <v>55</v>
      </c>
      <c r="F76" s="61">
        <v>300000</v>
      </c>
      <c r="G76" s="80"/>
    </row>
    <row r="77" spans="1:105" s="9" customFormat="1">
      <c r="A77" s="1" t="s">
        <v>129</v>
      </c>
      <c r="B77" s="15" t="s">
        <v>18</v>
      </c>
      <c r="C77" s="15" t="s">
        <v>14</v>
      </c>
      <c r="D77" s="15" t="s">
        <v>127</v>
      </c>
      <c r="E77" s="15" t="s">
        <v>10</v>
      </c>
      <c r="F77" s="25">
        <f>SUM(F78)</f>
        <v>1894000</v>
      </c>
      <c r="G77" s="81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</row>
    <row r="78" spans="1:105" s="9" customFormat="1" ht="22.5">
      <c r="A78" s="1" t="s">
        <v>56</v>
      </c>
      <c r="B78" s="15" t="s">
        <v>18</v>
      </c>
      <c r="C78" s="15" t="s">
        <v>14</v>
      </c>
      <c r="D78" s="15" t="s">
        <v>127</v>
      </c>
      <c r="E78" s="15" t="s">
        <v>55</v>
      </c>
      <c r="F78" s="22">
        <v>1894000</v>
      </c>
      <c r="G78" s="81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</row>
    <row r="79" spans="1:105" s="59" customFormat="1" ht="19.5" customHeight="1">
      <c r="A79" s="1" t="s">
        <v>131</v>
      </c>
      <c r="B79" s="54" t="s">
        <v>132</v>
      </c>
      <c r="C79" s="54" t="s">
        <v>14</v>
      </c>
      <c r="D79" s="54" t="s">
        <v>68</v>
      </c>
      <c r="E79" s="54" t="s">
        <v>10</v>
      </c>
      <c r="F79" s="73">
        <f>SUM(F80)</f>
        <v>3400000</v>
      </c>
      <c r="G79" s="81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</row>
    <row r="80" spans="1:105" s="59" customFormat="1" ht="22.5" customHeight="1">
      <c r="A80" s="30" t="s">
        <v>65</v>
      </c>
      <c r="B80" s="54" t="s">
        <v>18</v>
      </c>
      <c r="C80" s="54" t="s">
        <v>14</v>
      </c>
      <c r="D80" s="54" t="s">
        <v>68</v>
      </c>
      <c r="E80" s="54" t="s">
        <v>55</v>
      </c>
      <c r="F80" s="61">
        <v>3400000</v>
      </c>
      <c r="G80" s="81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</row>
    <row r="81" spans="1:7" s="9" customFormat="1">
      <c r="A81" s="37" t="s">
        <v>82</v>
      </c>
      <c r="B81" s="18" t="s">
        <v>18</v>
      </c>
      <c r="C81" s="18" t="s">
        <v>18</v>
      </c>
      <c r="D81" s="18" t="s">
        <v>7</v>
      </c>
      <c r="E81" s="18" t="s">
        <v>10</v>
      </c>
      <c r="F81" s="25">
        <f>SUM(F82)</f>
        <v>3500000</v>
      </c>
      <c r="G81" s="80"/>
    </row>
    <row r="82" spans="1:7" s="9" customFormat="1" ht="22.5">
      <c r="A82" s="30" t="s">
        <v>47</v>
      </c>
      <c r="B82" s="15" t="s">
        <v>18</v>
      </c>
      <c r="C82" s="15" t="s">
        <v>18</v>
      </c>
      <c r="D82" s="15" t="s">
        <v>46</v>
      </c>
      <c r="E82" s="15" t="s">
        <v>10</v>
      </c>
      <c r="F82" s="22">
        <f>SUM(F83)</f>
        <v>3500000</v>
      </c>
      <c r="G82" s="80"/>
    </row>
    <row r="83" spans="1:7" s="9" customFormat="1" ht="21.75" customHeight="1">
      <c r="A83" s="30" t="s">
        <v>99</v>
      </c>
      <c r="B83" s="15" t="s">
        <v>18</v>
      </c>
      <c r="C83" s="15" t="s">
        <v>18</v>
      </c>
      <c r="D83" s="15" t="s">
        <v>46</v>
      </c>
      <c r="E83" s="15" t="s">
        <v>98</v>
      </c>
      <c r="F83" s="22">
        <v>3500000</v>
      </c>
      <c r="G83" s="80"/>
    </row>
    <row r="84" spans="1:7" s="9" customFormat="1">
      <c r="A84" s="49" t="s">
        <v>24</v>
      </c>
      <c r="B84" s="19" t="s">
        <v>26</v>
      </c>
      <c r="C84" s="19" t="s">
        <v>9</v>
      </c>
      <c r="D84" s="19" t="s">
        <v>7</v>
      </c>
      <c r="E84" s="19" t="s">
        <v>10</v>
      </c>
      <c r="F84" s="26">
        <f>F85+F89+F93</f>
        <v>3500000</v>
      </c>
      <c r="G84" s="80"/>
    </row>
    <row r="85" spans="1:7" s="9" customFormat="1">
      <c r="A85" s="17" t="s">
        <v>25</v>
      </c>
      <c r="B85" s="18" t="s">
        <v>26</v>
      </c>
      <c r="C85" s="18" t="s">
        <v>8</v>
      </c>
      <c r="D85" s="18" t="s">
        <v>7</v>
      </c>
      <c r="E85" s="18" t="s">
        <v>10</v>
      </c>
      <c r="F85" s="25">
        <f>F86</f>
        <v>1000000</v>
      </c>
      <c r="G85" s="80"/>
    </row>
    <row r="86" spans="1:7" s="9" customFormat="1" ht="22.5">
      <c r="A86" s="11" t="s">
        <v>49</v>
      </c>
      <c r="B86" s="15" t="s">
        <v>26</v>
      </c>
      <c r="C86" s="15" t="s">
        <v>8</v>
      </c>
      <c r="D86" s="15" t="s">
        <v>96</v>
      </c>
      <c r="E86" s="15" t="s">
        <v>10</v>
      </c>
      <c r="F86" s="10">
        <f>SUM(F87:F88)</f>
        <v>1000000</v>
      </c>
      <c r="G86" s="80"/>
    </row>
    <row r="87" spans="1:7" s="9" customFormat="1" ht="22.5">
      <c r="A87" s="31" t="s">
        <v>65</v>
      </c>
      <c r="B87" s="15" t="s">
        <v>26</v>
      </c>
      <c r="C87" s="15" t="s">
        <v>8</v>
      </c>
      <c r="D87" s="15" t="s">
        <v>96</v>
      </c>
      <c r="E87" s="15" t="s">
        <v>64</v>
      </c>
      <c r="F87" s="10">
        <v>300000</v>
      </c>
      <c r="G87" s="80"/>
    </row>
    <row r="88" spans="1:7" s="9" customFormat="1" ht="22.5">
      <c r="A88" s="1" t="s">
        <v>56</v>
      </c>
      <c r="B88" s="15" t="s">
        <v>26</v>
      </c>
      <c r="C88" s="15" t="s">
        <v>8</v>
      </c>
      <c r="D88" s="15" t="s">
        <v>96</v>
      </c>
      <c r="E88" s="15" t="s">
        <v>55</v>
      </c>
      <c r="F88" s="22">
        <v>700000</v>
      </c>
      <c r="G88" s="80"/>
    </row>
    <row r="89" spans="1:7" s="9" customFormat="1">
      <c r="A89" s="17" t="s">
        <v>27</v>
      </c>
      <c r="B89" s="18" t="s">
        <v>26</v>
      </c>
      <c r="C89" s="18" t="s">
        <v>12</v>
      </c>
      <c r="D89" s="18" t="s">
        <v>7</v>
      </c>
      <c r="E89" s="18" t="s">
        <v>10</v>
      </c>
      <c r="F89" s="25">
        <f>F90+F115+F117+F119+F124</f>
        <v>1000000</v>
      </c>
      <c r="G89" s="80"/>
    </row>
    <row r="90" spans="1:7" s="9" customFormat="1" ht="22.5">
      <c r="A90" s="11" t="s">
        <v>49</v>
      </c>
      <c r="B90" s="15" t="s">
        <v>26</v>
      </c>
      <c r="C90" s="15" t="s">
        <v>12</v>
      </c>
      <c r="D90" s="15" t="s">
        <v>97</v>
      </c>
      <c r="E90" s="15" t="s">
        <v>10</v>
      </c>
      <c r="F90" s="10">
        <f>SUM(F91:F92)</f>
        <v>1000000</v>
      </c>
      <c r="G90" s="80"/>
    </row>
    <row r="91" spans="1:7" s="9" customFormat="1" ht="22.5">
      <c r="A91" s="31" t="s">
        <v>65</v>
      </c>
      <c r="B91" s="15" t="s">
        <v>26</v>
      </c>
      <c r="C91" s="15" t="s">
        <v>12</v>
      </c>
      <c r="D91" s="15" t="s">
        <v>97</v>
      </c>
      <c r="E91" s="15" t="s">
        <v>64</v>
      </c>
      <c r="F91" s="10">
        <v>300000</v>
      </c>
      <c r="G91" s="80"/>
    </row>
    <row r="92" spans="1:7" s="9" customFormat="1" ht="22.5">
      <c r="A92" s="1" t="s">
        <v>56</v>
      </c>
      <c r="B92" s="15" t="s">
        <v>26</v>
      </c>
      <c r="C92" s="15" t="s">
        <v>12</v>
      </c>
      <c r="D92" s="15" t="s">
        <v>97</v>
      </c>
      <c r="E92" s="15" t="s">
        <v>55</v>
      </c>
      <c r="F92" s="22">
        <v>700000</v>
      </c>
      <c r="G92" s="80"/>
    </row>
    <row r="93" spans="1:7" s="9" customFormat="1">
      <c r="A93" s="1" t="s">
        <v>124</v>
      </c>
      <c r="B93" s="15" t="s">
        <v>26</v>
      </c>
      <c r="C93" s="15" t="s">
        <v>12</v>
      </c>
      <c r="D93" s="15" t="s">
        <v>125</v>
      </c>
      <c r="E93" s="15" t="s">
        <v>10</v>
      </c>
      <c r="F93" s="25">
        <f>SUM(F94:F95)</f>
        <v>1500000</v>
      </c>
      <c r="G93" s="80"/>
    </row>
    <row r="94" spans="1:7" s="9" customFormat="1" ht="22.5">
      <c r="A94" s="31" t="s">
        <v>65</v>
      </c>
      <c r="B94" s="15" t="s">
        <v>26</v>
      </c>
      <c r="C94" s="15" t="s">
        <v>12</v>
      </c>
      <c r="D94" s="15" t="s">
        <v>123</v>
      </c>
      <c r="E94" s="15" t="s">
        <v>64</v>
      </c>
      <c r="F94" s="22">
        <v>1000000</v>
      </c>
      <c r="G94" s="80"/>
    </row>
    <row r="95" spans="1:7" s="9" customFormat="1" ht="22.5">
      <c r="A95" s="1" t="s">
        <v>56</v>
      </c>
      <c r="B95" s="15" t="s">
        <v>26</v>
      </c>
      <c r="C95" s="15" t="s">
        <v>12</v>
      </c>
      <c r="D95" s="15" t="s">
        <v>123</v>
      </c>
      <c r="E95" s="15" t="s">
        <v>55</v>
      </c>
      <c r="F95" s="22">
        <v>500000</v>
      </c>
      <c r="G95" s="80"/>
    </row>
    <row r="96" spans="1:7" s="9" customFormat="1">
      <c r="A96" s="49" t="s">
        <v>51</v>
      </c>
      <c r="B96" s="19" t="s">
        <v>23</v>
      </c>
      <c r="C96" s="19" t="s">
        <v>9</v>
      </c>
      <c r="D96" s="19" t="s">
        <v>7</v>
      </c>
      <c r="E96" s="19" t="s">
        <v>10</v>
      </c>
      <c r="F96" s="26">
        <f>F97</f>
        <v>800000</v>
      </c>
      <c r="G96" s="80"/>
    </row>
    <row r="97" spans="1:7" s="9" customFormat="1">
      <c r="A97" s="17" t="s">
        <v>29</v>
      </c>
      <c r="B97" s="18" t="s">
        <v>23</v>
      </c>
      <c r="C97" s="18" t="s">
        <v>17</v>
      </c>
      <c r="D97" s="18" t="s">
        <v>7</v>
      </c>
      <c r="E97" s="18" t="s">
        <v>10</v>
      </c>
      <c r="F97" s="25">
        <f>F98+F101</f>
        <v>800000</v>
      </c>
      <c r="G97" s="80"/>
    </row>
    <row r="98" spans="1:7" s="9" customFormat="1">
      <c r="A98" s="11" t="s">
        <v>95</v>
      </c>
      <c r="B98" s="15" t="s">
        <v>23</v>
      </c>
      <c r="C98" s="15" t="s">
        <v>17</v>
      </c>
      <c r="D98" s="15" t="s">
        <v>87</v>
      </c>
      <c r="E98" s="15" t="s">
        <v>10</v>
      </c>
      <c r="F98" s="22">
        <f>SUM(F99:F100)</f>
        <v>750000</v>
      </c>
      <c r="G98" s="80"/>
    </row>
    <row r="99" spans="1:7" s="9" customFormat="1">
      <c r="A99" s="11" t="s">
        <v>121</v>
      </c>
      <c r="B99" s="15" t="s">
        <v>23</v>
      </c>
      <c r="C99" s="15" t="s">
        <v>17</v>
      </c>
      <c r="D99" s="15" t="s">
        <v>122</v>
      </c>
      <c r="E99" s="15" t="s">
        <v>88</v>
      </c>
      <c r="F99" s="22">
        <v>48000</v>
      </c>
      <c r="G99" s="80"/>
    </row>
    <row r="100" spans="1:7" s="9" customFormat="1" ht="21" customHeight="1">
      <c r="A100" s="1" t="s">
        <v>56</v>
      </c>
      <c r="B100" s="15" t="s">
        <v>23</v>
      </c>
      <c r="C100" s="15" t="s">
        <v>17</v>
      </c>
      <c r="D100" s="15" t="s">
        <v>87</v>
      </c>
      <c r="E100" s="15" t="s">
        <v>55</v>
      </c>
      <c r="F100" s="22">
        <v>702000</v>
      </c>
      <c r="G100" s="80"/>
    </row>
    <row r="101" spans="1:7" s="9" customFormat="1" ht="16.5" customHeight="1">
      <c r="A101" s="38" t="s">
        <v>120</v>
      </c>
      <c r="B101" s="15" t="s">
        <v>23</v>
      </c>
      <c r="C101" s="15" t="s">
        <v>17</v>
      </c>
      <c r="D101" s="15" t="s">
        <v>145</v>
      </c>
      <c r="E101" s="15" t="s">
        <v>10</v>
      </c>
      <c r="F101" s="22">
        <f>SUM(F102)</f>
        <v>50000</v>
      </c>
      <c r="G101" s="80"/>
    </row>
    <row r="102" spans="1:7" s="9" customFormat="1" ht="22.5" customHeight="1">
      <c r="A102" s="1" t="s">
        <v>56</v>
      </c>
      <c r="B102" s="15" t="s">
        <v>23</v>
      </c>
      <c r="C102" s="15" t="s">
        <v>17</v>
      </c>
      <c r="D102" s="15" t="s">
        <v>119</v>
      </c>
      <c r="E102" s="15" t="s">
        <v>55</v>
      </c>
      <c r="F102" s="22">
        <v>50000</v>
      </c>
      <c r="G102" s="80"/>
    </row>
    <row r="103" spans="1:7" s="9" customFormat="1" ht="22.5" customHeight="1">
      <c r="A103" s="1" t="s">
        <v>149</v>
      </c>
      <c r="B103" s="74">
        <v>10</v>
      </c>
      <c r="C103" s="15" t="s">
        <v>9</v>
      </c>
      <c r="D103" s="15" t="s">
        <v>7</v>
      </c>
      <c r="E103" s="15" t="s">
        <v>10</v>
      </c>
      <c r="F103" s="72">
        <f>SUM(F104)</f>
        <v>70035</v>
      </c>
      <c r="G103" s="80"/>
    </row>
    <row r="104" spans="1:7" s="9" customFormat="1" ht="33" customHeight="1">
      <c r="A104" s="1" t="s">
        <v>152</v>
      </c>
      <c r="B104" s="15" t="s">
        <v>31</v>
      </c>
      <c r="C104" s="15" t="s">
        <v>14</v>
      </c>
      <c r="D104" s="15" t="s">
        <v>146</v>
      </c>
      <c r="E104" s="15" t="s">
        <v>10</v>
      </c>
      <c r="F104" s="61">
        <f>SUM(F105:F106)</f>
        <v>70035</v>
      </c>
      <c r="G104" s="80"/>
    </row>
    <row r="105" spans="1:7" s="9" customFormat="1" ht="27.75" customHeight="1">
      <c r="A105" s="1" t="s">
        <v>56</v>
      </c>
      <c r="B105" s="15" t="s">
        <v>31</v>
      </c>
      <c r="C105" s="15" t="s">
        <v>14</v>
      </c>
      <c r="D105" s="15" t="s">
        <v>146</v>
      </c>
      <c r="E105" s="15" t="s">
        <v>55</v>
      </c>
      <c r="F105" s="22">
        <v>1035</v>
      </c>
      <c r="G105" s="80"/>
    </row>
    <row r="106" spans="1:7" s="9" customFormat="1" ht="22.5" customHeight="1">
      <c r="A106" s="1" t="s">
        <v>147</v>
      </c>
      <c r="B106" s="15" t="s">
        <v>31</v>
      </c>
      <c r="C106" s="15" t="s">
        <v>14</v>
      </c>
      <c r="D106" s="15" t="s">
        <v>146</v>
      </c>
      <c r="E106" s="15" t="s">
        <v>148</v>
      </c>
      <c r="F106" s="22">
        <v>69000</v>
      </c>
      <c r="G106" s="80"/>
    </row>
    <row r="107" spans="1:7" s="9" customFormat="1">
      <c r="A107" s="4" t="s">
        <v>30</v>
      </c>
      <c r="B107" s="5" t="s">
        <v>32</v>
      </c>
      <c r="C107" s="5" t="s">
        <v>9</v>
      </c>
      <c r="D107" s="5" t="s">
        <v>7</v>
      </c>
      <c r="E107" s="5" t="s">
        <v>10</v>
      </c>
      <c r="F107" s="26">
        <f>F108</f>
        <v>800000</v>
      </c>
      <c r="G107" s="80"/>
    </row>
    <row r="108" spans="1:7" s="9" customFormat="1">
      <c r="A108" s="3" t="s">
        <v>41</v>
      </c>
      <c r="B108" s="6" t="s">
        <v>32</v>
      </c>
      <c r="C108" s="6" t="s">
        <v>12</v>
      </c>
      <c r="D108" s="6" t="s">
        <v>7</v>
      </c>
      <c r="E108" s="6" t="s">
        <v>10</v>
      </c>
      <c r="F108" s="25">
        <f>F109</f>
        <v>800000</v>
      </c>
      <c r="G108" s="80"/>
    </row>
    <row r="109" spans="1:7" s="9" customFormat="1">
      <c r="A109" s="1" t="s">
        <v>43</v>
      </c>
      <c r="B109" s="20" t="s">
        <v>32</v>
      </c>
      <c r="C109" s="7" t="s">
        <v>12</v>
      </c>
      <c r="D109" s="7" t="s">
        <v>34</v>
      </c>
      <c r="E109" s="20" t="s">
        <v>10</v>
      </c>
      <c r="F109" s="22">
        <f>F110</f>
        <v>800000</v>
      </c>
      <c r="G109" s="80"/>
    </row>
    <row r="110" spans="1:7" s="9" customFormat="1" ht="22.5">
      <c r="A110" s="1" t="s">
        <v>56</v>
      </c>
      <c r="B110" s="7" t="s">
        <v>32</v>
      </c>
      <c r="C110" s="7" t="s">
        <v>12</v>
      </c>
      <c r="D110" s="7" t="s">
        <v>34</v>
      </c>
      <c r="E110" s="7" t="s">
        <v>55</v>
      </c>
      <c r="F110" s="22">
        <v>800000</v>
      </c>
      <c r="G110" s="80"/>
    </row>
    <row r="111" spans="1:7" s="9" customFormat="1" ht="15">
      <c r="A111" s="50" t="s">
        <v>2</v>
      </c>
      <c r="B111" s="7"/>
      <c r="C111" s="7"/>
      <c r="D111" s="7"/>
      <c r="E111" s="7"/>
      <c r="F111" s="51">
        <f>F107+F103+F96+F84+F57+F36+F31+F6+F46</f>
        <v>66447720</v>
      </c>
      <c r="G111" s="80"/>
    </row>
    <row r="112" spans="1:7" s="16" customFormat="1">
      <c r="A112" s="46"/>
      <c r="B112" s="47"/>
      <c r="C112" s="47"/>
      <c r="D112" s="47"/>
      <c r="E112" s="47"/>
      <c r="F112" s="48"/>
      <c r="G112" s="39"/>
    </row>
    <row r="113" spans="1:8" s="16" customFormat="1">
      <c r="A113" s="46"/>
      <c r="B113" s="47"/>
      <c r="C113" s="47"/>
      <c r="D113" s="47"/>
      <c r="E113" s="47"/>
      <c r="F113" s="48"/>
      <c r="G113" s="39"/>
    </row>
    <row r="114" spans="1:8">
      <c r="F114" s="29"/>
      <c r="G114" s="39"/>
      <c r="H114" s="40"/>
    </row>
    <row r="115" spans="1:8" s="12" customFormat="1">
      <c r="D115" s="13"/>
      <c r="F115" s="41"/>
      <c r="H115" s="39"/>
    </row>
    <row r="116" spans="1:8" s="12" customFormat="1">
      <c r="F116" s="24"/>
    </row>
    <row r="117" spans="1:8" s="12" customFormat="1">
      <c r="F117" s="27"/>
    </row>
    <row r="118" spans="1:8" s="12" customFormat="1">
      <c r="F118" s="27"/>
    </row>
    <row r="119" spans="1:8" s="12" customFormat="1">
      <c r="F119" s="14"/>
    </row>
    <row r="120" spans="1:8" s="12" customFormat="1">
      <c r="F120" s="24"/>
    </row>
    <row r="121" spans="1:8" s="12" customFormat="1">
      <c r="F121" s="24"/>
    </row>
    <row r="122" spans="1:8" s="12" customFormat="1" ht="14.25">
      <c r="B122" s="23"/>
    </row>
    <row r="123" spans="1:8" s="12" customFormat="1"/>
    <row r="124" spans="1:8" s="12" customFormat="1"/>
    <row r="125" spans="1:8" s="12" customFormat="1"/>
    <row r="126" spans="1:8" s="12" customFormat="1"/>
    <row r="127" spans="1:8" s="12" customFormat="1"/>
    <row r="128" spans="1: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  <row r="548" s="12" customFormat="1"/>
    <row r="549" s="12" customFormat="1"/>
    <row r="550" s="12" customFormat="1"/>
    <row r="551" s="12" customFormat="1"/>
    <row r="552" s="12" customFormat="1"/>
    <row r="553" s="12" customFormat="1"/>
    <row r="554" s="12" customFormat="1"/>
    <row r="555" s="12" customFormat="1"/>
    <row r="556" s="12" customFormat="1"/>
    <row r="557" s="12" customFormat="1"/>
    <row r="558" s="12" customFormat="1"/>
    <row r="559" s="12" customFormat="1"/>
    <row r="560" s="12" customFormat="1"/>
    <row r="561" s="12" customFormat="1"/>
    <row r="562" s="12" customFormat="1"/>
    <row r="563" s="12" customFormat="1"/>
    <row r="564" s="12" customFormat="1"/>
    <row r="565" s="12" customFormat="1"/>
    <row r="566" s="12" customFormat="1"/>
    <row r="567" s="12" customFormat="1"/>
    <row r="568" s="12" customFormat="1"/>
    <row r="569" s="12" customFormat="1"/>
    <row r="570" s="12" customFormat="1"/>
    <row r="571" s="12" customFormat="1"/>
    <row r="572" s="12" customFormat="1"/>
    <row r="573" s="12" customFormat="1"/>
    <row r="574" s="12" customFormat="1"/>
    <row r="575" s="12" customFormat="1"/>
    <row r="576" s="12" customFormat="1"/>
    <row r="577" s="12" customFormat="1"/>
    <row r="578" s="12" customFormat="1"/>
    <row r="579" s="12" customFormat="1"/>
    <row r="580" s="12" customFormat="1"/>
    <row r="581" s="12" customFormat="1"/>
    <row r="582" s="12" customFormat="1"/>
    <row r="583" s="12" customFormat="1"/>
    <row r="584" s="12" customFormat="1"/>
    <row r="585" s="12" customFormat="1"/>
    <row r="586" s="12" customFormat="1"/>
    <row r="587" s="12" customFormat="1"/>
    <row r="588" s="12" customFormat="1"/>
    <row r="589" s="12" customFormat="1"/>
    <row r="590" s="12" customFormat="1"/>
    <row r="591" s="12" customFormat="1"/>
    <row r="592" s="12" customFormat="1"/>
    <row r="593" s="12" customFormat="1"/>
    <row r="594" s="12" customFormat="1"/>
    <row r="595" s="12" customFormat="1"/>
    <row r="596" s="12" customFormat="1"/>
    <row r="597" s="12" customFormat="1"/>
    <row r="598" s="12" customFormat="1"/>
    <row r="599" s="12" customFormat="1"/>
    <row r="600" s="12" customFormat="1"/>
    <row r="601" s="12" customFormat="1"/>
    <row r="602" s="12" customFormat="1"/>
    <row r="603" s="12" customFormat="1"/>
    <row r="604" s="12" customFormat="1"/>
    <row r="605" s="12" customFormat="1"/>
    <row r="606" s="12" customFormat="1"/>
    <row r="607" s="12" customFormat="1"/>
    <row r="608" s="12" customFormat="1"/>
    <row r="609" s="12" customFormat="1"/>
    <row r="610" s="12" customFormat="1"/>
    <row r="611" s="12" customFormat="1"/>
    <row r="612" s="12" customFormat="1"/>
    <row r="613" s="12" customFormat="1"/>
    <row r="614" s="12" customFormat="1"/>
    <row r="615" s="12" customFormat="1"/>
    <row r="616" s="12" customFormat="1"/>
    <row r="617" s="12" customFormat="1"/>
    <row r="618" s="12" customFormat="1"/>
    <row r="619" s="12" customFormat="1"/>
    <row r="620" s="12" customFormat="1"/>
    <row r="621" s="12" customFormat="1"/>
    <row r="622" s="12" customFormat="1"/>
    <row r="623" s="12" customFormat="1"/>
    <row r="624" s="12" customFormat="1"/>
    <row r="625" s="12" customFormat="1"/>
    <row r="626" s="12" customFormat="1"/>
    <row r="627" s="12" customFormat="1"/>
    <row r="628" s="12" customFormat="1"/>
    <row r="629" s="12" customFormat="1"/>
    <row r="630" s="12" customFormat="1"/>
    <row r="631" s="12" customFormat="1"/>
    <row r="632" s="12" customFormat="1"/>
    <row r="633" s="12" customFormat="1"/>
    <row r="634" s="12" customFormat="1"/>
    <row r="635" s="12" customFormat="1"/>
    <row r="636" s="12" customFormat="1"/>
    <row r="637" s="12" customFormat="1"/>
    <row r="638" s="12" customFormat="1"/>
    <row r="639" s="12" customFormat="1"/>
    <row r="640" s="12" customFormat="1"/>
    <row r="641" s="12" customFormat="1"/>
    <row r="642" s="12" customFormat="1"/>
    <row r="643" s="12" customFormat="1"/>
    <row r="644" s="12" customFormat="1"/>
    <row r="645" s="12" customFormat="1"/>
    <row r="646" s="12" customFormat="1"/>
    <row r="647" s="12" customFormat="1"/>
    <row r="648" s="12" customFormat="1"/>
    <row r="649" s="12" customFormat="1"/>
    <row r="650" s="12" customFormat="1"/>
    <row r="651" s="12" customFormat="1"/>
    <row r="652" s="12" customFormat="1"/>
    <row r="653" s="12" customFormat="1"/>
    <row r="654" s="12" customFormat="1"/>
    <row r="655" s="12" customFormat="1"/>
    <row r="656" s="12" customFormat="1"/>
    <row r="657" s="12" customFormat="1"/>
    <row r="658" s="12" customFormat="1"/>
    <row r="659" s="12" customFormat="1"/>
    <row r="660" s="12" customFormat="1"/>
    <row r="661" s="12" customFormat="1"/>
    <row r="662" s="12" customFormat="1"/>
    <row r="663" s="12" customFormat="1"/>
    <row r="664" s="12" customFormat="1"/>
    <row r="665" s="12" customFormat="1"/>
    <row r="666" s="12" customFormat="1"/>
    <row r="667" s="12" customFormat="1"/>
    <row r="668" s="12" customFormat="1"/>
    <row r="669" s="12" customFormat="1"/>
    <row r="670" s="12" customFormat="1"/>
    <row r="671" s="12" customFormat="1"/>
    <row r="672" s="12" customFormat="1"/>
    <row r="673" s="12" customFormat="1"/>
    <row r="674" s="12" customFormat="1"/>
    <row r="675" s="12" customFormat="1"/>
    <row r="676" s="12" customFormat="1"/>
    <row r="677" s="12" customFormat="1"/>
    <row r="678" s="12" customFormat="1"/>
    <row r="679" s="12" customFormat="1"/>
    <row r="680" s="12" customFormat="1"/>
    <row r="681" s="12" customFormat="1"/>
    <row r="682" s="12" customFormat="1"/>
    <row r="683" s="12" customFormat="1"/>
    <row r="684" s="12" customFormat="1"/>
    <row r="685" s="12" customFormat="1"/>
    <row r="686" s="12" customFormat="1"/>
    <row r="687" s="12" customFormat="1"/>
    <row r="688" s="12" customFormat="1"/>
    <row r="689" s="12" customFormat="1"/>
    <row r="690" s="12" customFormat="1"/>
    <row r="691" s="12" customFormat="1"/>
    <row r="692" s="12" customFormat="1"/>
    <row r="693" s="12" customFormat="1"/>
    <row r="694" s="12" customFormat="1"/>
    <row r="695" s="12" customFormat="1"/>
    <row r="696" s="12" customFormat="1"/>
    <row r="697" s="12" customFormat="1"/>
    <row r="698" s="12" customFormat="1"/>
    <row r="699" s="12" customFormat="1"/>
    <row r="700" s="12" customFormat="1"/>
    <row r="701" s="12" customFormat="1"/>
    <row r="702" s="12" customFormat="1"/>
    <row r="703" s="12" customFormat="1"/>
    <row r="704" s="12" customFormat="1"/>
    <row r="705" s="12" customFormat="1"/>
    <row r="706" s="12" customFormat="1"/>
    <row r="707" s="12" customFormat="1"/>
    <row r="708" s="12" customFormat="1"/>
    <row r="709" s="12" customFormat="1"/>
    <row r="710" s="12" customFormat="1"/>
    <row r="711" s="12" customFormat="1"/>
    <row r="712" s="12" customFormat="1"/>
    <row r="713" s="12" customFormat="1"/>
    <row r="714" s="12" customFormat="1"/>
    <row r="715" s="12" customFormat="1"/>
    <row r="716" s="12" customFormat="1"/>
    <row r="717" s="12" customFormat="1"/>
    <row r="718" s="12" customFormat="1"/>
    <row r="719" s="12" customFormat="1"/>
    <row r="720" s="12" customFormat="1"/>
    <row r="721" s="12" customFormat="1"/>
    <row r="722" s="12" customFormat="1"/>
    <row r="723" s="12" customFormat="1"/>
    <row r="724" s="12" customFormat="1"/>
    <row r="725" s="12" customFormat="1"/>
    <row r="726" s="12" customFormat="1"/>
    <row r="727" s="12" customFormat="1"/>
    <row r="728" s="12" customFormat="1"/>
    <row r="729" s="12" customFormat="1"/>
    <row r="730" s="12" customFormat="1"/>
    <row r="731" s="12" customFormat="1"/>
    <row r="732" s="12" customFormat="1"/>
    <row r="733" s="12" customFormat="1"/>
    <row r="734" s="12" customFormat="1"/>
    <row r="735" s="12" customFormat="1"/>
    <row r="736" s="12" customFormat="1"/>
    <row r="737" s="12" customFormat="1"/>
    <row r="738" s="12" customFormat="1"/>
    <row r="739" s="12" customFormat="1"/>
    <row r="740" s="12" customFormat="1"/>
    <row r="741" s="12" customFormat="1"/>
    <row r="742" s="12" customFormat="1"/>
    <row r="743" s="12" customFormat="1"/>
    <row r="744" s="12" customFormat="1"/>
    <row r="745" s="12" customFormat="1"/>
    <row r="746" s="12" customFormat="1"/>
    <row r="747" s="12" customFormat="1"/>
    <row r="748" s="12" customFormat="1"/>
    <row r="749" s="12" customFormat="1"/>
    <row r="750" s="12" customFormat="1"/>
    <row r="751" s="12" customFormat="1"/>
    <row r="752" s="12" customFormat="1"/>
    <row r="753" s="12" customFormat="1"/>
    <row r="754" s="12" customFormat="1"/>
    <row r="755" s="12" customFormat="1"/>
    <row r="756" s="12" customFormat="1"/>
    <row r="757" s="12" customFormat="1"/>
    <row r="758" s="12" customFormat="1"/>
    <row r="759" s="12" customFormat="1"/>
    <row r="760" s="12" customFormat="1"/>
    <row r="761" s="12" customFormat="1"/>
    <row r="762" s="12" customFormat="1"/>
    <row r="763" s="12" customFormat="1"/>
    <row r="764" s="12" customFormat="1"/>
    <row r="765" s="12" customFormat="1"/>
    <row r="766" s="12" customFormat="1"/>
    <row r="767" s="12" customFormat="1"/>
    <row r="768" s="12" customFormat="1"/>
    <row r="769" s="12" customFormat="1"/>
    <row r="770" s="12" customFormat="1"/>
    <row r="771" s="12" customFormat="1"/>
    <row r="772" s="12" customFormat="1"/>
    <row r="773" s="12" customFormat="1"/>
    <row r="774" s="12" customFormat="1"/>
    <row r="775" s="12" customFormat="1"/>
    <row r="776" s="12" customFormat="1"/>
    <row r="777" s="12" customFormat="1"/>
    <row r="778" s="12" customFormat="1"/>
    <row r="779" s="12" customFormat="1"/>
    <row r="780" s="12" customFormat="1"/>
    <row r="781" s="12" customFormat="1"/>
    <row r="782" s="12" customFormat="1"/>
    <row r="783" s="12" customFormat="1"/>
    <row r="784" s="12" customFormat="1"/>
    <row r="785" s="12" customFormat="1"/>
    <row r="786" s="12" customFormat="1"/>
    <row r="787" s="12" customFormat="1"/>
    <row r="788" s="12" customFormat="1"/>
    <row r="789" s="12" customFormat="1"/>
    <row r="790" s="12" customFormat="1"/>
    <row r="791" s="12" customFormat="1"/>
    <row r="792" s="12" customFormat="1"/>
    <row r="793" s="12" customFormat="1"/>
    <row r="794" s="12" customFormat="1"/>
    <row r="795" s="12" customFormat="1"/>
    <row r="796" s="12" customFormat="1"/>
    <row r="797" s="12" customFormat="1"/>
    <row r="798" s="12" customFormat="1"/>
    <row r="799" s="12" customFormat="1"/>
    <row r="800" s="12" customFormat="1"/>
    <row r="801" s="12" customFormat="1"/>
    <row r="802" s="12" customFormat="1"/>
    <row r="803" s="12" customFormat="1"/>
    <row r="804" s="12" customFormat="1"/>
    <row r="805" s="12" customFormat="1"/>
    <row r="806" s="12" customFormat="1"/>
    <row r="807" s="12" customFormat="1"/>
    <row r="808" s="12" customFormat="1"/>
    <row r="809" s="12" customFormat="1"/>
    <row r="810" s="12" customFormat="1"/>
    <row r="811" s="12" customFormat="1"/>
    <row r="812" s="12" customFormat="1"/>
    <row r="813" s="12" customFormat="1"/>
    <row r="814" s="12" customFormat="1"/>
    <row r="815" s="12" customFormat="1"/>
    <row r="816" s="12" customFormat="1"/>
    <row r="817" s="12" customFormat="1"/>
    <row r="818" s="12" customFormat="1"/>
    <row r="819" s="12" customFormat="1"/>
    <row r="820" s="12" customFormat="1"/>
    <row r="821" s="12" customFormat="1"/>
    <row r="822" s="12" customFormat="1"/>
    <row r="823" s="12" customFormat="1"/>
    <row r="824" s="12" customFormat="1"/>
    <row r="825" s="12" customFormat="1"/>
    <row r="826" s="12" customFormat="1"/>
    <row r="827" s="12" customFormat="1"/>
    <row r="828" s="12" customFormat="1"/>
    <row r="829" s="12" customFormat="1"/>
    <row r="830" s="12" customFormat="1"/>
    <row r="831" s="12" customFormat="1"/>
    <row r="832" s="12" customFormat="1"/>
    <row r="833" s="12" customFormat="1"/>
    <row r="834" s="12" customFormat="1"/>
    <row r="835" s="12" customFormat="1"/>
    <row r="836" s="12" customFormat="1"/>
    <row r="837" s="12" customFormat="1"/>
    <row r="838" s="12" customFormat="1"/>
    <row r="839" s="12" customFormat="1"/>
    <row r="840" s="12" customFormat="1"/>
    <row r="841" s="12" customFormat="1"/>
    <row r="842" s="12" customFormat="1"/>
    <row r="843" s="12" customFormat="1"/>
    <row r="844" s="12" customFormat="1"/>
    <row r="845" s="12" customFormat="1"/>
    <row r="846" s="12" customFormat="1"/>
    <row r="847" s="12" customFormat="1"/>
    <row r="848" s="12" customFormat="1"/>
    <row r="849" s="12" customFormat="1"/>
    <row r="850" s="12" customFormat="1"/>
    <row r="851" s="12" customFormat="1"/>
    <row r="852" s="12" customFormat="1"/>
    <row r="853" s="12" customFormat="1"/>
    <row r="854" s="12" customFormat="1"/>
    <row r="855" s="12" customFormat="1"/>
    <row r="856" s="12" customFormat="1"/>
    <row r="857" s="12" customFormat="1"/>
    <row r="858" s="12" customFormat="1"/>
    <row r="859" s="12" customFormat="1"/>
    <row r="860" s="12" customFormat="1"/>
    <row r="861" s="12" customFormat="1"/>
    <row r="862" s="12" customFormat="1"/>
    <row r="863" s="12" customFormat="1"/>
    <row r="864" s="12" customFormat="1"/>
    <row r="865" s="12" customFormat="1"/>
    <row r="866" s="12" customFormat="1"/>
    <row r="867" s="12" customFormat="1"/>
    <row r="868" s="12" customFormat="1"/>
    <row r="869" s="12" customFormat="1"/>
    <row r="870" s="12" customFormat="1"/>
    <row r="871" s="12" customFormat="1"/>
    <row r="872" s="12" customFormat="1"/>
    <row r="873" s="12" customFormat="1"/>
    <row r="874" s="12" customFormat="1"/>
    <row r="875" s="12" customFormat="1"/>
    <row r="876" s="12" customFormat="1"/>
    <row r="877" s="12" customFormat="1"/>
    <row r="878" s="12" customFormat="1"/>
    <row r="879" s="12" customFormat="1"/>
    <row r="880" s="12" customFormat="1"/>
    <row r="881" s="12" customFormat="1"/>
    <row r="882" s="12" customFormat="1"/>
    <row r="883" s="12" customFormat="1"/>
    <row r="884" s="12" customFormat="1"/>
    <row r="885" s="12" customFormat="1"/>
    <row r="886" s="12" customFormat="1"/>
    <row r="887" s="12" customFormat="1"/>
    <row r="888" s="12" customFormat="1"/>
    <row r="889" s="12" customFormat="1"/>
    <row r="890" s="12" customFormat="1"/>
    <row r="891" s="12" customFormat="1"/>
    <row r="892" s="12" customFormat="1"/>
    <row r="893" s="12" customFormat="1"/>
    <row r="894" s="12" customFormat="1"/>
    <row r="895" s="12" customFormat="1"/>
    <row r="896" s="12" customFormat="1"/>
    <row r="897" s="12" customFormat="1"/>
    <row r="898" s="12" customFormat="1"/>
    <row r="899" s="12" customFormat="1"/>
    <row r="900" s="12" customFormat="1"/>
    <row r="901" s="12" customFormat="1"/>
    <row r="902" s="12" customFormat="1"/>
    <row r="903" s="12" customFormat="1"/>
    <row r="904" s="12" customFormat="1"/>
    <row r="905" s="12" customFormat="1"/>
    <row r="906" s="12" customFormat="1"/>
    <row r="907" s="12" customFormat="1"/>
    <row r="908" s="12" customFormat="1"/>
    <row r="909" s="12" customFormat="1"/>
    <row r="910" s="12" customFormat="1"/>
    <row r="911" s="12" customFormat="1"/>
    <row r="912" s="12" customFormat="1"/>
    <row r="913" s="12" customFormat="1"/>
    <row r="914" s="12" customFormat="1"/>
    <row r="915" s="12" customFormat="1"/>
    <row r="916" s="12" customFormat="1"/>
    <row r="917" s="12" customFormat="1"/>
    <row r="918" s="12" customFormat="1"/>
    <row r="919" s="12" customFormat="1"/>
    <row r="920" s="12" customFormat="1"/>
    <row r="921" s="12" customFormat="1"/>
    <row r="922" s="12" customFormat="1"/>
    <row r="923" s="12" customFormat="1"/>
    <row r="924" s="12" customFormat="1"/>
    <row r="925" s="12" customFormat="1"/>
    <row r="926" s="12" customFormat="1"/>
    <row r="927" s="12" customFormat="1"/>
    <row r="928" s="12" customFormat="1"/>
    <row r="929" s="12" customFormat="1"/>
    <row r="930" s="12" customFormat="1"/>
    <row r="931" s="12" customFormat="1"/>
    <row r="932" s="12" customFormat="1"/>
    <row r="933" s="12" customFormat="1"/>
    <row r="934" s="12" customFormat="1"/>
    <row r="935" s="12" customFormat="1"/>
    <row r="936" s="12" customFormat="1"/>
    <row r="937" s="12" customFormat="1"/>
    <row r="938" s="12" customFormat="1"/>
    <row r="939" s="12" customFormat="1"/>
  </sheetData>
  <mergeCells count="7">
    <mergeCell ref="C1:F1"/>
    <mergeCell ref="A2:F2"/>
    <mergeCell ref="A3:D3"/>
    <mergeCell ref="E3:F3"/>
    <mergeCell ref="A4:A5"/>
    <mergeCell ref="B4:E4"/>
    <mergeCell ref="F4:F5"/>
  </mergeCells>
  <pageMargins left="0.98425196850393704" right="0.59055118110236227" top="0.55118110236220474" bottom="0.35433070866141736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3"/>
  <sheetViews>
    <sheetView topLeftCell="A4" zoomScale="93" zoomScaleNormal="93" workbookViewId="0">
      <selection activeCell="D1" sqref="D1:G1"/>
    </sheetView>
  </sheetViews>
  <sheetFormatPr defaultRowHeight="12.75"/>
  <cols>
    <col min="1" max="1" width="60.42578125" customWidth="1"/>
    <col min="2" max="2" width="7.7109375" customWidth="1"/>
    <col min="3" max="3" width="8.28515625" customWidth="1"/>
    <col min="4" max="4" width="7.85546875" customWidth="1"/>
    <col min="5" max="5" width="15" customWidth="1"/>
    <col min="6" max="6" width="8.7109375" customWidth="1"/>
    <col min="7" max="7" width="17.28515625" customWidth="1"/>
  </cols>
  <sheetData>
    <row r="1" spans="1:7" ht="80.25" customHeight="1">
      <c r="D1" s="84" t="s">
        <v>154</v>
      </c>
      <c r="E1" s="84"/>
      <c r="F1" s="84"/>
      <c r="G1" s="84"/>
    </row>
    <row r="2" spans="1:7">
      <c r="A2" s="85" t="s">
        <v>143</v>
      </c>
      <c r="B2" s="85"/>
      <c r="C2" s="85"/>
      <c r="D2" s="85"/>
      <c r="E2" s="85"/>
      <c r="F2" s="85"/>
      <c r="G2" s="85"/>
    </row>
    <row r="3" spans="1:7">
      <c r="A3" s="86"/>
      <c r="B3" s="86"/>
      <c r="C3" s="86"/>
      <c r="D3" s="86"/>
      <c r="E3" s="86"/>
      <c r="F3" s="87"/>
      <c r="G3" s="88"/>
    </row>
    <row r="4" spans="1:7">
      <c r="A4" s="89" t="s">
        <v>0</v>
      </c>
      <c r="B4" s="94" t="s">
        <v>137</v>
      </c>
      <c r="C4" s="91" t="s">
        <v>1</v>
      </c>
      <c r="D4" s="91"/>
      <c r="E4" s="91"/>
      <c r="F4" s="91"/>
      <c r="G4" s="92" t="s">
        <v>67</v>
      </c>
    </row>
    <row r="5" spans="1:7" ht="42">
      <c r="A5" s="90"/>
      <c r="B5" s="95"/>
      <c r="C5" s="33" t="s">
        <v>4</v>
      </c>
      <c r="D5" s="34" t="s">
        <v>58</v>
      </c>
      <c r="E5" s="34" t="s">
        <v>5</v>
      </c>
      <c r="F5" s="35" t="s">
        <v>6</v>
      </c>
      <c r="G5" s="93"/>
    </row>
    <row r="6" spans="1:7">
      <c r="A6" s="66" t="s">
        <v>138</v>
      </c>
      <c r="B6" s="67">
        <v>906</v>
      </c>
      <c r="C6" s="33"/>
      <c r="D6" s="34"/>
      <c r="E6" s="34"/>
      <c r="F6" s="35"/>
      <c r="G6" s="68"/>
    </row>
    <row r="7" spans="1:7">
      <c r="A7" s="2" t="s">
        <v>3</v>
      </c>
      <c r="B7" s="2"/>
      <c r="C7" s="5" t="s">
        <v>8</v>
      </c>
      <c r="D7" s="5" t="s">
        <v>9</v>
      </c>
      <c r="E7" s="5" t="s">
        <v>7</v>
      </c>
      <c r="F7" s="5" t="s">
        <v>10</v>
      </c>
      <c r="G7" s="26">
        <f>G8+G11+G14+G25+G22</f>
        <v>11964200</v>
      </c>
    </row>
    <row r="8" spans="1:7" ht="25.5" customHeight="1">
      <c r="A8" s="3" t="s">
        <v>11</v>
      </c>
      <c r="B8" s="3"/>
      <c r="C8" s="6" t="s">
        <v>8</v>
      </c>
      <c r="D8" s="6" t="s">
        <v>12</v>
      </c>
      <c r="E8" s="6" t="s">
        <v>7</v>
      </c>
      <c r="F8" s="6" t="s">
        <v>10</v>
      </c>
      <c r="G8" s="25">
        <f>G9</f>
        <v>1122975</v>
      </c>
    </row>
    <row r="9" spans="1:7" ht="15.75" customHeight="1">
      <c r="A9" s="1" t="s">
        <v>13</v>
      </c>
      <c r="B9" s="1"/>
      <c r="C9" s="7" t="s">
        <v>8</v>
      </c>
      <c r="D9" s="7" t="s">
        <v>12</v>
      </c>
      <c r="E9" s="7" t="s">
        <v>42</v>
      </c>
      <c r="F9" s="7" t="s">
        <v>10</v>
      </c>
      <c r="G9" s="10">
        <f>G10</f>
        <v>1122975</v>
      </c>
    </row>
    <row r="10" spans="1:7" ht="24.75" customHeight="1">
      <c r="A10" s="1" t="s">
        <v>53</v>
      </c>
      <c r="B10" s="1"/>
      <c r="C10" s="7" t="s">
        <v>8</v>
      </c>
      <c r="D10" s="7" t="s">
        <v>12</v>
      </c>
      <c r="E10" s="7" t="s">
        <v>42</v>
      </c>
      <c r="F10" s="7" t="s">
        <v>52</v>
      </c>
      <c r="G10" s="10">
        <v>1122975</v>
      </c>
    </row>
    <row r="11" spans="1:7" ht="35.25" customHeight="1">
      <c r="A11" s="1" t="s">
        <v>136</v>
      </c>
      <c r="B11" s="1"/>
      <c r="C11" s="7" t="s">
        <v>8</v>
      </c>
      <c r="D11" s="7" t="s">
        <v>14</v>
      </c>
      <c r="E11" s="7" t="s">
        <v>7</v>
      </c>
      <c r="F11" s="7" t="s">
        <v>10</v>
      </c>
      <c r="G11" s="25">
        <f>G12</f>
        <v>165000</v>
      </c>
    </row>
    <row r="12" spans="1:7" ht="18.75" customHeight="1">
      <c r="A12" s="36" t="s">
        <v>40</v>
      </c>
      <c r="B12" s="36"/>
      <c r="C12" s="21" t="s">
        <v>8</v>
      </c>
      <c r="D12" s="15" t="s">
        <v>14</v>
      </c>
      <c r="E12" s="21" t="s">
        <v>36</v>
      </c>
      <c r="F12" s="21" t="s">
        <v>10</v>
      </c>
      <c r="G12" s="10">
        <f>SUM(G13)</f>
        <v>165000</v>
      </c>
    </row>
    <row r="13" spans="1:7" ht="20.25" customHeight="1">
      <c r="A13" s="1" t="s">
        <v>56</v>
      </c>
      <c r="B13" s="1"/>
      <c r="C13" s="15" t="s">
        <v>8</v>
      </c>
      <c r="D13" s="15" t="s">
        <v>14</v>
      </c>
      <c r="E13" s="15" t="s">
        <v>36</v>
      </c>
      <c r="F13" s="15" t="s">
        <v>55</v>
      </c>
      <c r="G13" s="10">
        <v>165000</v>
      </c>
    </row>
    <row r="14" spans="1:7" ht="22.5" customHeight="1">
      <c r="A14" s="3" t="s">
        <v>16</v>
      </c>
      <c r="B14" s="3"/>
      <c r="C14" s="6" t="s">
        <v>15</v>
      </c>
      <c r="D14" s="6" t="s">
        <v>17</v>
      </c>
      <c r="E14" s="6" t="s">
        <v>7</v>
      </c>
      <c r="F14" s="6" t="s">
        <v>10</v>
      </c>
      <c r="G14" s="25">
        <f>G15</f>
        <v>9698335</v>
      </c>
    </row>
    <row r="15" spans="1:7" ht="23.25" customHeight="1">
      <c r="A15" s="36" t="s">
        <v>40</v>
      </c>
      <c r="B15" s="36"/>
      <c r="C15" s="21" t="s">
        <v>8</v>
      </c>
      <c r="D15" s="21" t="s">
        <v>17</v>
      </c>
      <c r="E15" s="21" t="s">
        <v>36</v>
      </c>
      <c r="F15" s="21" t="s">
        <v>10</v>
      </c>
      <c r="G15" s="22">
        <f>SUM(G16:G21)</f>
        <v>9698335</v>
      </c>
    </row>
    <row r="16" spans="1:7" ht="26.25" customHeight="1">
      <c r="A16" s="1" t="s">
        <v>53</v>
      </c>
      <c r="B16" s="1"/>
      <c r="C16" s="7" t="s">
        <v>8</v>
      </c>
      <c r="D16" s="7" t="s">
        <v>17</v>
      </c>
      <c r="E16" s="7" t="s">
        <v>36</v>
      </c>
      <c r="F16" s="7" t="s">
        <v>52</v>
      </c>
      <c r="G16" s="10">
        <v>6651955</v>
      </c>
    </row>
    <row r="17" spans="1:8" ht="24.75" customHeight="1">
      <c r="A17" s="53" t="s">
        <v>54</v>
      </c>
      <c r="B17" s="53"/>
      <c r="C17" s="54" t="s">
        <v>8</v>
      </c>
      <c r="D17" s="54" t="s">
        <v>17</v>
      </c>
      <c r="E17" s="54" t="s">
        <v>36</v>
      </c>
      <c r="F17" s="54" t="s">
        <v>133</v>
      </c>
      <c r="G17" s="55">
        <v>1380</v>
      </c>
    </row>
    <row r="18" spans="1:8" ht="21.75" customHeight="1">
      <c r="A18" s="11" t="s">
        <v>121</v>
      </c>
      <c r="B18" s="11"/>
      <c r="C18" s="54" t="s">
        <v>8</v>
      </c>
      <c r="D18" s="54" t="s">
        <v>17</v>
      </c>
      <c r="E18" s="54" t="s">
        <v>36</v>
      </c>
      <c r="F18" s="54" t="s">
        <v>88</v>
      </c>
      <c r="G18" s="55">
        <v>500000</v>
      </c>
    </row>
    <row r="19" spans="1:8" ht="24.75" customHeight="1">
      <c r="A19" s="1" t="s">
        <v>56</v>
      </c>
      <c r="B19" s="1"/>
      <c r="C19" s="15" t="s">
        <v>8</v>
      </c>
      <c r="D19" s="15" t="s">
        <v>17</v>
      </c>
      <c r="E19" s="15" t="s">
        <v>36</v>
      </c>
      <c r="F19" s="15" t="s">
        <v>55</v>
      </c>
      <c r="G19" s="10">
        <v>2335000</v>
      </c>
    </row>
    <row r="20" spans="1:8" ht="18.75" customHeight="1">
      <c r="A20" s="31" t="s">
        <v>60</v>
      </c>
      <c r="B20" s="31"/>
      <c r="C20" s="7" t="s">
        <v>8</v>
      </c>
      <c r="D20" s="7" t="s">
        <v>17</v>
      </c>
      <c r="E20" s="7" t="s">
        <v>36</v>
      </c>
      <c r="F20" s="7" t="s">
        <v>57</v>
      </c>
      <c r="G20" s="10">
        <v>110000</v>
      </c>
    </row>
    <row r="21" spans="1:8" ht="24" customHeight="1">
      <c r="A21" s="30" t="s">
        <v>61</v>
      </c>
      <c r="B21" s="30"/>
      <c r="C21" s="7" t="s">
        <v>8</v>
      </c>
      <c r="D21" s="7" t="s">
        <v>17</v>
      </c>
      <c r="E21" s="7" t="s">
        <v>36</v>
      </c>
      <c r="F21" s="7" t="s">
        <v>59</v>
      </c>
      <c r="G21" s="10">
        <v>100000</v>
      </c>
    </row>
    <row r="22" spans="1:8" ht="21.75" customHeight="1">
      <c r="A22" s="42" t="s">
        <v>77</v>
      </c>
      <c r="B22" s="42"/>
      <c r="C22" s="6" t="s">
        <v>8</v>
      </c>
      <c r="D22" s="6" t="s">
        <v>26</v>
      </c>
      <c r="E22" s="6" t="s">
        <v>7</v>
      </c>
      <c r="F22" s="6" t="s">
        <v>10</v>
      </c>
      <c r="G22" s="25">
        <f>G23</f>
        <v>400000</v>
      </c>
    </row>
    <row r="23" spans="1:8" ht="22.5" customHeight="1">
      <c r="A23" s="31" t="s">
        <v>76</v>
      </c>
      <c r="B23" s="31"/>
      <c r="C23" s="7" t="s">
        <v>8</v>
      </c>
      <c r="D23" s="7" t="s">
        <v>26</v>
      </c>
      <c r="E23" s="7" t="s">
        <v>140</v>
      </c>
      <c r="F23" s="7" t="s">
        <v>10</v>
      </c>
      <c r="G23" s="10">
        <f>G24</f>
        <v>400000</v>
      </c>
    </row>
    <row r="24" spans="1:8" ht="24" customHeight="1">
      <c r="A24" s="1" t="s">
        <v>79</v>
      </c>
      <c r="B24" s="1"/>
      <c r="C24" s="7" t="s">
        <v>8</v>
      </c>
      <c r="D24" s="7" t="s">
        <v>26</v>
      </c>
      <c r="E24" s="7" t="s">
        <v>140</v>
      </c>
      <c r="F24" s="7" t="s">
        <v>139</v>
      </c>
      <c r="G24" s="10">
        <v>400000</v>
      </c>
    </row>
    <row r="25" spans="1:8" ht="19.5" customHeight="1">
      <c r="A25" s="57" t="s">
        <v>20</v>
      </c>
      <c r="B25" s="57"/>
      <c r="C25" s="6" t="s">
        <v>8</v>
      </c>
      <c r="D25" s="6" t="s">
        <v>37</v>
      </c>
      <c r="E25" s="6" t="s">
        <v>7</v>
      </c>
      <c r="F25" s="6" t="s">
        <v>10</v>
      </c>
      <c r="G25" s="58">
        <f>SUM(G26+G28+G30)</f>
        <v>577890</v>
      </c>
    </row>
    <row r="26" spans="1:8" ht="19.5" customHeight="1">
      <c r="A26" s="36" t="s">
        <v>40</v>
      </c>
      <c r="B26" s="57"/>
      <c r="C26" s="20" t="s">
        <v>8</v>
      </c>
      <c r="D26" s="20" t="s">
        <v>37</v>
      </c>
      <c r="E26" s="20" t="s">
        <v>36</v>
      </c>
      <c r="F26" s="20" t="s">
        <v>10</v>
      </c>
      <c r="G26" s="61">
        <f>SUM(G27)</f>
        <v>500000</v>
      </c>
    </row>
    <row r="27" spans="1:8" ht="22.5" customHeight="1">
      <c r="A27" s="1" t="s">
        <v>56</v>
      </c>
      <c r="B27" s="57"/>
      <c r="C27" s="20" t="s">
        <v>8</v>
      </c>
      <c r="D27" s="20" t="s">
        <v>37</v>
      </c>
      <c r="E27" s="20" t="s">
        <v>36</v>
      </c>
      <c r="F27" s="20" t="s">
        <v>55</v>
      </c>
      <c r="G27" s="61">
        <v>500000</v>
      </c>
    </row>
    <row r="28" spans="1:8" ht="33.75">
      <c r="A28" s="53" t="s">
        <v>150</v>
      </c>
      <c r="B28" s="57"/>
      <c r="C28" s="7" t="s">
        <v>8</v>
      </c>
      <c r="D28" s="7" t="s">
        <v>37</v>
      </c>
      <c r="E28" s="7" t="s">
        <v>92</v>
      </c>
      <c r="F28" s="7" t="s">
        <v>10</v>
      </c>
      <c r="G28" s="22">
        <f>G29</f>
        <v>75110</v>
      </c>
    </row>
    <row r="29" spans="1:8" ht="18.75" customHeight="1">
      <c r="A29" s="53" t="s">
        <v>151</v>
      </c>
      <c r="B29" s="1"/>
      <c r="C29" s="7" t="s">
        <v>8</v>
      </c>
      <c r="D29" s="7" t="s">
        <v>37</v>
      </c>
      <c r="E29" s="7" t="s">
        <v>91</v>
      </c>
      <c r="F29" s="7" t="s">
        <v>93</v>
      </c>
      <c r="G29" s="22">
        <v>75110</v>
      </c>
    </row>
    <row r="30" spans="1:8" ht="26.25" customHeight="1">
      <c r="A30" s="53" t="s">
        <v>107</v>
      </c>
      <c r="B30" s="53"/>
      <c r="C30" s="69" t="s">
        <v>8</v>
      </c>
      <c r="D30" s="69" t="s">
        <v>37</v>
      </c>
      <c r="E30" s="54" t="s">
        <v>106</v>
      </c>
      <c r="F30" s="69" t="s">
        <v>10</v>
      </c>
      <c r="G30" s="58">
        <f>SUM(G31)</f>
        <v>2780</v>
      </c>
      <c r="H30" s="71"/>
    </row>
    <row r="31" spans="1:8" ht="24.75" customHeight="1">
      <c r="A31" s="53" t="s">
        <v>56</v>
      </c>
      <c r="B31" s="53"/>
      <c r="C31" s="69" t="s">
        <v>8</v>
      </c>
      <c r="D31" s="69" t="s">
        <v>37</v>
      </c>
      <c r="E31" s="54" t="s">
        <v>106</v>
      </c>
      <c r="F31" s="54" t="s">
        <v>55</v>
      </c>
      <c r="G31" s="61">
        <v>2780</v>
      </c>
    </row>
    <row r="32" spans="1:8" ht="15.75" customHeight="1">
      <c r="A32" s="4" t="s">
        <v>38</v>
      </c>
      <c r="B32" s="4"/>
      <c r="C32" s="5" t="s">
        <v>12</v>
      </c>
      <c r="D32" s="5" t="s">
        <v>9</v>
      </c>
      <c r="E32" s="5" t="s">
        <v>7</v>
      </c>
      <c r="F32" s="5" t="s">
        <v>10</v>
      </c>
      <c r="G32" s="26">
        <f>G33</f>
        <v>192500</v>
      </c>
    </row>
    <row r="33" spans="1:7" ht="15" customHeight="1">
      <c r="A33" s="3" t="s">
        <v>39</v>
      </c>
      <c r="B33" s="3"/>
      <c r="C33" s="6" t="s">
        <v>12</v>
      </c>
      <c r="D33" s="6" t="s">
        <v>14</v>
      </c>
      <c r="E33" s="6" t="s">
        <v>19</v>
      </c>
      <c r="F33" s="6" t="s">
        <v>10</v>
      </c>
      <c r="G33" s="25">
        <f>G34</f>
        <v>192500</v>
      </c>
    </row>
    <row r="34" spans="1:7" ht="22.5" customHeight="1">
      <c r="A34" s="1" t="s">
        <v>35</v>
      </c>
      <c r="B34" s="1"/>
      <c r="C34" s="7" t="s">
        <v>12</v>
      </c>
      <c r="D34" s="7" t="s">
        <v>14</v>
      </c>
      <c r="E34" s="7" t="s">
        <v>94</v>
      </c>
      <c r="F34" s="7" t="s">
        <v>10</v>
      </c>
      <c r="G34" s="10">
        <f>G35+G36</f>
        <v>192500</v>
      </c>
    </row>
    <row r="35" spans="1:7" ht="24" customHeight="1">
      <c r="A35" s="1" t="s">
        <v>53</v>
      </c>
      <c r="B35" s="1"/>
      <c r="C35" s="7" t="s">
        <v>12</v>
      </c>
      <c r="D35" s="7" t="s">
        <v>14</v>
      </c>
      <c r="E35" s="7" t="s">
        <v>94</v>
      </c>
      <c r="F35" s="7" t="s">
        <v>52</v>
      </c>
      <c r="G35" s="10">
        <v>175080</v>
      </c>
    </row>
    <row r="36" spans="1:7" ht="24" customHeight="1">
      <c r="A36" s="1" t="s">
        <v>56</v>
      </c>
      <c r="B36" s="1"/>
      <c r="C36" s="7" t="s">
        <v>12</v>
      </c>
      <c r="D36" s="7" t="s">
        <v>14</v>
      </c>
      <c r="E36" s="7" t="s">
        <v>94</v>
      </c>
      <c r="F36" s="7" t="s">
        <v>55</v>
      </c>
      <c r="G36" s="10">
        <v>17420</v>
      </c>
    </row>
    <row r="37" spans="1:7" ht="14.25" customHeight="1">
      <c r="A37" s="4" t="s">
        <v>21</v>
      </c>
      <c r="B37" s="4"/>
      <c r="C37" s="5" t="s">
        <v>14</v>
      </c>
      <c r="D37" s="5" t="s">
        <v>9</v>
      </c>
      <c r="E37" s="5" t="s">
        <v>7</v>
      </c>
      <c r="F37" s="5" t="s">
        <v>10</v>
      </c>
      <c r="G37" s="26">
        <f>G38+G43</f>
        <v>2300000</v>
      </c>
    </row>
    <row r="38" spans="1:7" ht="21.75" customHeight="1">
      <c r="A38" s="3" t="s">
        <v>80</v>
      </c>
      <c r="B38" s="3"/>
      <c r="C38" s="6" t="s">
        <v>14</v>
      </c>
      <c r="D38" s="6" t="s">
        <v>28</v>
      </c>
      <c r="E38" s="6" t="s">
        <v>19</v>
      </c>
      <c r="F38" s="6" t="s">
        <v>10</v>
      </c>
      <c r="G38" s="25">
        <f>G39</f>
        <v>500000</v>
      </c>
    </row>
    <row r="39" spans="1:7" ht="18" customHeight="1">
      <c r="A39" s="1" t="s">
        <v>48</v>
      </c>
      <c r="B39" s="1"/>
      <c r="C39" s="20" t="s">
        <v>14</v>
      </c>
      <c r="D39" s="20" t="s">
        <v>28</v>
      </c>
      <c r="E39" s="7" t="s">
        <v>81</v>
      </c>
      <c r="F39" s="20" t="s">
        <v>10</v>
      </c>
      <c r="G39" s="22">
        <f>G40</f>
        <v>500000</v>
      </c>
    </row>
    <row r="40" spans="1:7" ht="23.25" customHeight="1">
      <c r="A40" s="1" t="s">
        <v>56</v>
      </c>
      <c r="B40" s="1"/>
      <c r="C40" s="7" t="s">
        <v>14</v>
      </c>
      <c r="D40" s="7" t="s">
        <v>28</v>
      </c>
      <c r="E40" s="7" t="s">
        <v>81</v>
      </c>
      <c r="F40" s="7" t="s">
        <v>55</v>
      </c>
      <c r="G40" s="22">
        <v>500000</v>
      </c>
    </row>
    <row r="41" spans="1:7" ht="33.75" customHeight="1">
      <c r="A41" s="53" t="s">
        <v>118</v>
      </c>
      <c r="B41" s="53"/>
      <c r="C41" s="54" t="s">
        <v>14</v>
      </c>
      <c r="D41" s="54" t="s">
        <v>28</v>
      </c>
      <c r="E41" s="54" t="s">
        <v>117</v>
      </c>
      <c r="F41" s="54" t="s">
        <v>10</v>
      </c>
      <c r="G41" s="55">
        <f>SUM(G42)</f>
        <v>0</v>
      </c>
    </row>
    <row r="42" spans="1:7" ht="23.25" customHeight="1">
      <c r="A42" s="53" t="s">
        <v>56</v>
      </c>
      <c r="B42" s="53"/>
      <c r="C42" s="54" t="s">
        <v>14</v>
      </c>
      <c r="D42" s="54" t="s">
        <v>28</v>
      </c>
      <c r="E42" s="54" t="s">
        <v>117</v>
      </c>
      <c r="F42" s="54" t="s">
        <v>55</v>
      </c>
      <c r="G42" s="55">
        <v>0</v>
      </c>
    </row>
    <row r="43" spans="1:7" ht="14.25" customHeight="1">
      <c r="A43" s="3" t="s">
        <v>74</v>
      </c>
      <c r="B43" s="3"/>
      <c r="C43" s="6" t="s">
        <v>14</v>
      </c>
      <c r="D43" s="6" t="s">
        <v>31</v>
      </c>
      <c r="E43" s="6" t="s">
        <v>7</v>
      </c>
      <c r="F43" s="6" t="s">
        <v>10</v>
      </c>
      <c r="G43" s="25">
        <f>G44</f>
        <v>1800000</v>
      </c>
    </row>
    <row r="44" spans="1:7" ht="15.75" customHeight="1">
      <c r="A44" s="1" t="s">
        <v>89</v>
      </c>
      <c r="B44" s="1"/>
      <c r="C44" s="7" t="s">
        <v>14</v>
      </c>
      <c r="D44" s="7" t="s">
        <v>31</v>
      </c>
      <c r="E44" s="7" t="s">
        <v>75</v>
      </c>
      <c r="F44" s="7" t="s">
        <v>10</v>
      </c>
      <c r="G44" s="10">
        <f>G45</f>
        <v>1800000</v>
      </c>
    </row>
    <row r="45" spans="1:7" ht="20.25" customHeight="1">
      <c r="A45" s="1" t="s">
        <v>70</v>
      </c>
      <c r="B45" s="1"/>
      <c r="C45" s="7" t="s">
        <v>14</v>
      </c>
      <c r="D45" s="7" t="s">
        <v>31</v>
      </c>
      <c r="E45" s="7" t="s">
        <v>90</v>
      </c>
      <c r="F45" s="7" t="s">
        <v>10</v>
      </c>
      <c r="G45" s="10">
        <f>G46</f>
        <v>1800000</v>
      </c>
    </row>
    <row r="46" spans="1:7" ht="23.25" customHeight="1">
      <c r="A46" s="1" t="s">
        <v>56</v>
      </c>
      <c r="B46" s="1"/>
      <c r="C46" s="7" t="s">
        <v>14</v>
      </c>
      <c r="D46" s="7" t="s">
        <v>31</v>
      </c>
      <c r="E46" s="7" t="s">
        <v>90</v>
      </c>
      <c r="F46" s="7" t="s">
        <v>55</v>
      </c>
      <c r="G46" s="10">
        <v>1800000</v>
      </c>
    </row>
    <row r="47" spans="1:7" ht="20.25" customHeight="1">
      <c r="A47" s="4" t="s">
        <v>22</v>
      </c>
      <c r="B47" s="4"/>
      <c r="C47" s="5" t="s">
        <v>17</v>
      </c>
      <c r="D47" s="5" t="s">
        <v>9</v>
      </c>
      <c r="E47" s="5" t="s">
        <v>7</v>
      </c>
      <c r="F47" s="5" t="s">
        <v>10</v>
      </c>
      <c r="G47" s="26">
        <f>G48+G55</f>
        <v>23711885</v>
      </c>
    </row>
    <row r="48" spans="1:7" ht="20.25" customHeight="1">
      <c r="A48" s="17" t="s">
        <v>50</v>
      </c>
      <c r="B48" s="17"/>
      <c r="C48" s="18" t="s">
        <v>17</v>
      </c>
      <c r="D48" s="18" t="s">
        <v>28</v>
      </c>
      <c r="E48" s="18" t="s">
        <v>7</v>
      </c>
      <c r="F48" s="18" t="s">
        <v>10</v>
      </c>
      <c r="G48" s="25">
        <f>SUM(G49+G52)</f>
        <v>23411885</v>
      </c>
    </row>
    <row r="49" spans="1:7" ht="35.25" customHeight="1">
      <c r="A49" s="53" t="s">
        <v>109</v>
      </c>
      <c r="B49" s="53"/>
      <c r="C49" s="54" t="s">
        <v>17</v>
      </c>
      <c r="D49" s="54" t="s">
        <v>28</v>
      </c>
      <c r="E49" s="54" t="s">
        <v>108</v>
      </c>
      <c r="F49" s="54" t="s">
        <v>10</v>
      </c>
      <c r="G49" s="55">
        <f>SUM(G50:G51)</f>
        <v>2320040</v>
      </c>
    </row>
    <row r="50" spans="1:7" ht="27" customHeight="1">
      <c r="A50" s="64" t="s">
        <v>65</v>
      </c>
      <c r="B50" s="64"/>
      <c r="C50" s="54" t="s">
        <v>17</v>
      </c>
      <c r="D50" s="54" t="s">
        <v>28</v>
      </c>
      <c r="E50" s="54" t="s">
        <v>108</v>
      </c>
      <c r="F50" s="54" t="s">
        <v>64</v>
      </c>
      <c r="G50" s="55">
        <v>0</v>
      </c>
    </row>
    <row r="51" spans="1:7" ht="26.25" customHeight="1">
      <c r="A51" s="53" t="s">
        <v>56</v>
      </c>
      <c r="B51" s="53"/>
      <c r="C51" s="54" t="s">
        <v>17</v>
      </c>
      <c r="D51" s="54" t="s">
        <v>28</v>
      </c>
      <c r="E51" s="54" t="s">
        <v>108</v>
      </c>
      <c r="F51" s="54" t="s">
        <v>55</v>
      </c>
      <c r="G51" s="55">
        <v>2320040</v>
      </c>
    </row>
    <row r="52" spans="1:7" ht="26.25" customHeight="1">
      <c r="A52" s="28" t="s">
        <v>72</v>
      </c>
      <c r="B52" s="28"/>
      <c r="C52" s="15" t="s">
        <v>17</v>
      </c>
      <c r="D52" s="15" t="s">
        <v>28</v>
      </c>
      <c r="E52" s="15" t="s">
        <v>83</v>
      </c>
      <c r="F52" s="15" t="s">
        <v>10</v>
      </c>
      <c r="G52" s="10">
        <f>G54+G53</f>
        <v>21091845</v>
      </c>
    </row>
    <row r="53" spans="1:7" ht="24" customHeight="1">
      <c r="A53" s="28" t="s">
        <v>65</v>
      </c>
      <c r="B53" s="28"/>
      <c r="C53" s="15" t="s">
        <v>17</v>
      </c>
      <c r="D53" s="15" t="s">
        <v>28</v>
      </c>
      <c r="E53" s="15" t="s">
        <v>83</v>
      </c>
      <c r="F53" s="15" t="s">
        <v>64</v>
      </c>
      <c r="G53" s="10">
        <v>2000000</v>
      </c>
    </row>
    <row r="54" spans="1:7" ht="23.25" customHeight="1">
      <c r="A54" s="1" t="s">
        <v>56</v>
      </c>
      <c r="B54" s="1"/>
      <c r="C54" s="15" t="s">
        <v>44</v>
      </c>
      <c r="D54" s="15" t="s">
        <v>28</v>
      </c>
      <c r="E54" s="15" t="s">
        <v>83</v>
      </c>
      <c r="F54" s="15" t="s">
        <v>55</v>
      </c>
      <c r="G54" s="10">
        <v>19091845</v>
      </c>
    </row>
    <row r="55" spans="1:7" ht="24.75" customHeight="1">
      <c r="A55" s="1" t="s">
        <v>104</v>
      </c>
      <c r="B55" s="1"/>
      <c r="C55" s="15" t="s">
        <v>17</v>
      </c>
      <c r="D55" s="15" t="s">
        <v>100</v>
      </c>
      <c r="E55" s="15" t="s">
        <v>7</v>
      </c>
      <c r="F55" s="15" t="s">
        <v>10</v>
      </c>
      <c r="G55" s="10">
        <f>G57</f>
        <v>300000</v>
      </c>
    </row>
    <row r="56" spans="1:7" ht="23.25" customHeight="1">
      <c r="A56" s="1" t="s">
        <v>105</v>
      </c>
      <c r="B56" s="1"/>
      <c r="C56" s="15" t="s">
        <v>17</v>
      </c>
      <c r="D56" s="15" t="s">
        <v>100</v>
      </c>
      <c r="E56" s="15" t="s">
        <v>101</v>
      </c>
      <c r="F56" s="15" t="s">
        <v>10</v>
      </c>
      <c r="G56" s="10">
        <f>G57</f>
        <v>300000</v>
      </c>
    </row>
    <row r="57" spans="1:7" ht="23.25" customHeight="1">
      <c r="A57" s="1" t="s">
        <v>56</v>
      </c>
      <c r="B57" s="1"/>
      <c r="C57" s="15" t="s">
        <v>17</v>
      </c>
      <c r="D57" s="15" t="s">
        <v>100</v>
      </c>
      <c r="E57" s="15" t="s">
        <v>101</v>
      </c>
      <c r="F57" s="15" t="s">
        <v>55</v>
      </c>
      <c r="G57" s="10">
        <v>300000</v>
      </c>
    </row>
    <row r="58" spans="1:7" ht="22.5" customHeight="1">
      <c r="A58" s="4" t="s">
        <v>33</v>
      </c>
      <c r="B58" s="4"/>
      <c r="C58" s="5" t="s">
        <v>18</v>
      </c>
      <c r="D58" s="5" t="s">
        <v>9</v>
      </c>
      <c r="E58" s="5" t="s">
        <v>19</v>
      </c>
      <c r="F58" s="5" t="s">
        <v>10</v>
      </c>
      <c r="G58" s="26">
        <f>G59+G64+G69+G82</f>
        <v>23109100</v>
      </c>
    </row>
    <row r="59" spans="1:7" ht="17.25" customHeight="1">
      <c r="A59" s="3" t="s">
        <v>45</v>
      </c>
      <c r="B59" s="3"/>
      <c r="C59" s="6" t="s">
        <v>18</v>
      </c>
      <c r="D59" s="6" t="s">
        <v>8</v>
      </c>
      <c r="E59" s="6" t="s">
        <v>7</v>
      </c>
      <c r="F59" s="6" t="s">
        <v>10</v>
      </c>
      <c r="G59" s="44">
        <f>G60+G62</f>
        <v>750000</v>
      </c>
    </row>
    <row r="60" spans="1:7" ht="17.25" customHeight="1">
      <c r="A60" s="1" t="s">
        <v>85</v>
      </c>
      <c r="B60" s="1"/>
      <c r="C60" s="7" t="s">
        <v>18</v>
      </c>
      <c r="D60" s="7" t="s">
        <v>8</v>
      </c>
      <c r="E60" s="7" t="s">
        <v>86</v>
      </c>
      <c r="F60" s="7" t="s">
        <v>10</v>
      </c>
      <c r="G60" s="22">
        <f>G61</f>
        <v>725300</v>
      </c>
    </row>
    <row r="61" spans="1:7" ht="26.25" customHeight="1">
      <c r="A61" s="1" t="s">
        <v>56</v>
      </c>
      <c r="B61" s="1"/>
      <c r="C61" s="7" t="s">
        <v>18</v>
      </c>
      <c r="D61" s="7" t="s">
        <v>8</v>
      </c>
      <c r="E61" s="7" t="s">
        <v>86</v>
      </c>
      <c r="F61" s="7" t="s">
        <v>55</v>
      </c>
      <c r="G61" s="22">
        <v>725300</v>
      </c>
    </row>
    <row r="62" spans="1:7" ht="43.5" customHeight="1">
      <c r="A62" s="53" t="s">
        <v>111</v>
      </c>
      <c r="B62" s="53"/>
      <c r="C62" s="54" t="s">
        <v>18</v>
      </c>
      <c r="D62" s="54" t="s">
        <v>8</v>
      </c>
      <c r="E62" s="54" t="s">
        <v>110</v>
      </c>
      <c r="F62" s="54" t="s">
        <v>10</v>
      </c>
      <c r="G62" s="61">
        <f>SUM(G63)</f>
        <v>24700</v>
      </c>
    </row>
    <row r="63" spans="1:7" ht="21" customHeight="1">
      <c r="A63" s="1" t="s">
        <v>56</v>
      </c>
      <c r="B63" s="1"/>
      <c r="C63" s="54" t="s">
        <v>18</v>
      </c>
      <c r="D63" s="54" t="s">
        <v>8</v>
      </c>
      <c r="E63" s="54" t="s">
        <v>110</v>
      </c>
      <c r="F63" s="54" t="s">
        <v>55</v>
      </c>
      <c r="G63" s="61">
        <v>24700</v>
      </c>
    </row>
    <row r="64" spans="1:7" ht="14.25" customHeight="1">
      <c r="A64" s="37" t="s">
        <v>78</v>
      </c>
      <c r="B64" s="37"/>
      <c r="C64" s="18" t="s">
        <v>18</v>
      </c>
      <c r="D64" s="18" t="s">
        <v>12</v>
      </c>
      <c r="E64" s="18" t="s">
        <v>62</v>
      </c>
      <c r="F64" s="18" t="s">
        <v>10</v>
      </c>
      <c r="G64" s="25">
        <f>G65+G67</f>
        <v>10356000</v>
      </c>
    </row>
    <row r="65" spans="1:7" ht="18" customHeight="1">
      <c r="A65" s="30" t="s">
        <v>66</v>
      </c>
      <c r="B65" s="30"/>
      <c r="C65" s="15" t="s">
        <v>18</v>
      </c>
      <c r="D65" s="15" t="s">
        <v>12</v>
      </c>
      <c r="E65" s="15" t="s">
        <v>63</v>
      </c>
      <c r="F65" s="15" t="s">
        <v>10</v>
      </c>
      <c r="G65" s="22">
        <f>G66</f>
        <v>10108400</v>
      </c>
    </row>
    <row r="66" spans="1:7" ht="16.5" customHeight="1">
      <c r="A66" s="1" t="s">
        <v>56</v>
      </c>
      <c r="B66" s="1"/>
      <c r="C66" s="15" t="s">
        <v>18</v>
      </c>
      <c r="D66" s="15" t="s">
        <v>12</v>
      </c>
      <c r="E66" s="15" t="s">
        <v>63</v>
      </c>
      <c r="F66" s="15" t="s">
        <v>55</v>
      </c>
      <c r="G66" s="22">
        <v>10108400</v>
      </c>
    </row>
    <row r="67" spans="1:7" ht="42.75" customHeight="1">
      <c r="A67" s="53" t="s">
        <v>113</v>
      </c>
      <c r="B67" s="53"/>
      <c r="C67" s="54" t="s">
        <v>18</v>
      </c>
      <c r="D67" s="54" t="s">
        <v>12</v>
      </c>
      <c r="E67" s="54" t="s">
        <v>112</v>
      </c>
      <c r="F67" s="54" t="s">
        <v>10</v>
      </c>
      <c r="G67" s="61">
        <f>SUM(G68)</f>
        <v>247600</v>
      </c>
    </row>
    <row r="68" spans="1:7" ht="24" customHeight="1">
      <c r="A68" s="1" t="s">
        <v>56</v>
      </c>
      <c r="B68" s="1"/>
      <c r="C68" s="15" t="s">
        <v>18</v>
      </c>
      <c r="D68" s="15" t="s">
        <v>12</v>
      </c>
      <c r="E68" s="15" t="s">
        <v>112</v>
      </c>
      <c r="F68" s="15" t="s">
        <v>55</v>
      </c>
      <c r="G68" s="22">
        <v>247600</v>
      </c>
    </row>
    <row r="69" spans="1:7">
      <c r="A69" s="31" t="s">
        <v>69</v>
      </c>
      <c r="B69" s="31"/>
      <c r="C69" s="18" t="s">
        <v>18</v>
      </c>
      <c r="D69" s="18" t="s">
        <v>14</v>
      </c>
      <c r="E69" s="18" t="s">
        <v>7</v>
      </c>
      <c r="F69" s="18" t="s">
        <v>10</v>
      </c>
      <c r="G69" s="25">
        <f>G74+G76+G78+G70+G72+G80</f>
        <v>8503100</v>
      </c>
    </row>
    <row r="70" spans="1:7" ht="22.5">
      <c r="A70" s="53" t="s">
        <v>128</v>
      </c>
      <c r="B70" s="53"/>
      <c r="C70" s="54" t="s">
        <v>18</v>
      </c>
      <c r="D70" s="54" t="s">
        <v>14</v>
      </c>
      <c r="E70" s="54" t="s">
        <v>116</v>
      </c>
      <c r="F70" s="54" t="s">
        <v>10</v>
      </c>
      <c r="G70" s="61">
        <f>SUM(G71)</f>
        <v>77000</v>
      </c>
    </row>
    <row r="71" spans="1:7" ht="22.5">
      <c r="A71" s="1" t="s">
        <v>56</v>
      </c>
      <c r="B71" s="1"/>
      <c r="C71" s="54" t="s">
        <v>18</v>
      </c>
      <c r="D71" s="54" t="s">
        <v>14</v>
      </c>
      <c r="E71" s="54" t="s">
        <v>126</v>
      </c>
      <c r="F71" s="54" t="s">
        <v>55</v>
      </c>
      <c r="G71" s="61">
        <v>77000</v>
      </c>
    </row>
    <row r="72" spans="1:7" ht="27" customHeight="1">
      <c r="A72" s="53" t="s">
        <v>115</v>
      </c>
      <c r="B72" s="53"/>
      <c r="C72" s="54" t="s">
        <v>18</v>
      </c>
      <c r="D72" s="54" t="s">
        <v>14</v>
      </c>
      <c r="E72" s="54" t="s">
        <v>114</v>
      </c>
      <c r="F72" s="54" t="s">
        <v>10</v>
      </c>
      <c r="G72" s="61">
        <f>SUM(G73)</f>
        <v>1332100</v>
      </c>
    </row>
    <row r="73" spans="1:7" ht="22.5">
      <c r="A73" s="1" t="s">
        <v>56</v>
      </c>
      <c r="B73" s="1"/>
      <c r="C73" s="54" t="s">
        <v>18</v>
      </c>
      <c r="D73" s="54" t="s">
        <v>14</v>
      </c>
      <c r="E73" s="54" t="s">
        <v>130</v>
      </c>
      <c r="F73" s="54" t="s">
        <v>55</v>
      </c>
      <c r="G73" s="61">
        <v>1332100</v>
      </c>
    </row>
    <row r="74" spans="1:7">
      <c r="A74" s="31" t="s">
        <v>73</v>
      </c>
      <c r="B74" s="31"/>
      <c r="C74" s="21" t="s">
        <v>18</v>
      </c>
      <c r="D74" s="21" t="s">
        <v>14</v>
      </c>
      <c r="E74" s="21" t="s">
        <v>71</v>
      </c>
      <c r="F74" s="21" t="s">
        <v>10</v>
      </c>
      <c r="G74" s="25">
        <f>SUM(G75)</f>
        <v>1500000</v>
      </c>
    </row>
    <row r="75" spans="1:7" ht="24" customHeight="1">
      <c r="A75" s="30" t="s">
        <v>65</v>
      </c>
      <c r="B75" s="30"/>
      <c r="C75" s="21" t="s">
        <v>18</v>
      </c>
      <c r="D75" s="21" t="s">
        <v>14</v>
      </c>
      <c r="E75" s="21" t="s">
        <v>71</v>
      </c>
      <c r="F75" s="15" t="s">
        <v>55</v>
      </c>
      <c r="G75" s="22">
        <v>1500000</v>
      </c>
    </row>
    <row r="76" spans="1:7">
      <c r="A76" s="30" t="s">
        <v>134</v>
      </c>
      <c r="B76" s="30"/>
      <c r="C76" s="15" t="s">
        <v>18</v>
      </c>
      <c r="D76" s="15" t="s">
        <v>14</v>
      </c>
      <c r="E76" s="15" t="s">
        <v>135</v>
      </c>
      <c r="F76" s="15" t="s">
        <v>10</v>
      </c>
      <c r="G76" s="25">
        <f>SUM(G77)</f>
        <v>300000</v>
      </c>
    </row>
    <row r="77" spans="1:7" ht="24.75" customHeight="1">
      <c r="A77" s="1" t="s">
        <v>56</v>
      </c>
      <c r="B77" s="1"/>
      <c r="C77" s="54" t="s">
        <v>18</v>
      </c>
      <c r="D77" s="54" t="s">
        <v>14</v>
      </c>
      <c r="E77" s="15" t="s">
        <v>135</v>
      </c>
      <c r="F77" s="54" t="s">
        <v>55</v>
      </c>
      <c r="G77" s="61">
        <v>300000</v>
      </c>
    </row>
    <row r="78" spans="1:7" ht="15" customHeight="1">
      <c r="A78" s="1" t="s">
        <v>129</v>
      </c>
      <c r="B78" s="1"/>
      <c r="C78" s="15" t="s">
        <v>18</v>
      </c>
      <c r="D78" s="15" t="s">
        <v>14</v>
      </c>
      <c r="E78" s="15" t="s">
        <v>127</v>
      </c>
      <c r="F78" s="15" t="s">
        <v>10</v>
      </c>
      <c r="G78" s="25">
        <f>SUM(G79)</f>
        <v>1894000</v>
      </c>
    </row>
    <row r="79" spans="1:7" ht="22.5" customHeight="1">
      <c r="A79" s="1" t="s">
        <v>56</v>
      </c>
      <c r="B79" s="1"/>
      <c r="C79" s="15" t="s">
        <v>18</v>
      </c>
      <c r="D79" s="15" t="s">
        <v>14</v>
      </c>
      <c r="E79" s="15" t="s">
        <v>127</v>
      </c>
      <c r="F79" s="15" t="s">
        <v>55</v>
      </c>
      <c r="G79" s="22">
        <v>1894000</v>
      </c>
    </row>
    <row r="80" spans="1:7" ht="15.75" customHeight="1">
      <c r="A80" s="1" t="s">
        <v>131</v>
      </c>
      <c r="B80" s="1"/>
      <c r="C80" s="54" t="s">
        <v>132</v>
      </c>
      <c r="D80" s="54" t="s">
        <v>14</v>
      </c>
      <c r="E80" s="54" t="s">
        <v>68</v>
      </c>
      <c r="F80" s="54" t="s">
        <v>10</v>
      </c>
      <c r="G80" s="61">
        <f>SUM(G81)</f>
        <v>3400000</v>
      </c>
    </row>
    <row r="81" spans="1:7" ht="21.75" customHeight="1">
      <c r="A81" s="30" t="s">
        <v>65</v>
      </c>
      <c r="B81" s="30"/>
      <c r="C81" s="54" t="s">
        <v>18</v>
      </c>
      <c r="D81" s="54" t="s">
        <v>14</v>
      </c>
      <c r="E81" s="54" t="s">
        <v>68</v>
      </c>
      <c r="F81" s="54" t="s">
        <v>55</v>
      </c>
      <c r="G81" s="61">
        <v>3400000</v>
      </c>
    </row>
    <row r="82" spans="1:7" ht="14.25" customHeight="1">
      <c r="A82" s="37" t="s">
        <v>82</v>
      </c>
      <c r="B82" s="37"/>
      <c r="C82" s="18" t="s">
        <v>18</v>
      </c>
      <c r="D82" s="18" t="s">
        <v>18</v>
      </c>
      <c r="E82" s="18" t="s">
        <v>7</v>
      </c>
      <c r="F82" s="18" t="s">
        <v>10</v>
      </c>
      <c r="G82" s="25">
        <f>SUM(G83)</f>
        <v>3500000</v>
      </c>
    </row>
    <row r="83" spans="1:7" ht="22.5" customHeight="1">
      <c r="A83" s="30" t="s">
        <v>47</v>
      </c>
      <c r="B83" s="30"/>
      <c r="C83" s="15" t="s">
        <v>18</v>
      </c>
      <c r="D83" s="15" t="s">
        <v>18</v>
      </c>
      <c r="E83" s="15" t="s">
        <v>46</v>
      </c>
      <c r="F83" s="15" t="s">
        <v>10</v>
      </c>
      <c r="G83" s="22">
        <f>SUM(G84)</f>
        <v>3500000</v>
      </c>
    </row>
    <row r="84" spans="1:7" ht="24" customHeight="1">
      <c r="A84" s="30" t="s">
        <v>99</v>
      </c>
      <c r="B84" s="30"/>
      <c r="C84" s="15" t="s">
        <v>18</v>
      </c>
      <c r="D84" s="15" t="s">
        <v>18</v>
      </c>
      <c r="E84" s="15" t="s">
        <v>46</v>
      </c>
      <c r="F84" s="15" t="s">
        <v>98</v>
      </c>
      <c r="G84" s="22">
        <v>3500000</v>
      </c>
    </row>
    <row r="85" spans="1:7">
      <c r="A85" s="49" t="s">
        <v>24</v>
      </c>
      <c r="B85" s="49"/>
      <c r="C85" s="19" t="s">
        <v>26</v>
      </c>
      <c r="D85" s="19" t="s">
        <v>9</v>
      </c>
      <c r="E85" s="19" t="s">
        <v>7</v>
      </c>
      <c r="F85" s="19" t="s">
        <v>10</v>
      </c>
      <c r="G85" s="26">
        <f>G86+G90</f>
        <v>3500000</v>
      </c>
    </row>
    <row r="86" spans="1:7" ht="15" customHeight="1">
      <c r="A86" s="17" t="s">
        <v>25</v>
      </c>
      <c r="B86" s="17"/>
      <c r="C86" s="18" t="s">
        <v>26</v>
      </c>
      <c r="D86" s="18" t="s">
        <v>8</v>
      </c>
      <c r="E86" s="18" t="s">
        <v>7</v>
      </c>
      <c r="F86" s="18" t="s">
        <v>10</v>
      </c>
      <c r="G86" s="25">
        <f>G87</f>
        <v>1000000</v>
      </c>
    </row>
    <row r="87" spans="1:7" ht="37.5" customHeight="1">
      <c r="A87" s="11" t="s">
        <v>49</v>
      </c>
      <c r="B87" s="11"/>
      <c r="C87" s="15" t="s">
        <v>26</v>
      </c>
      <c r="D87" s="15" t="s">
        <v>8</v>
      </c>
      <c r="E87" s="15" t="s">
        <v>96</v>
      </c>
      <c r="F87" s="15" t="s">
        <v>10</v>
      </c>
      <c r="G87" s="10">
        <f>SUM(G88:G89)</f>
        <v>1000000</v>
      </c>
    </row>
    <row r="88" spans="1:7" ht="24.75" customHeight="1">
      <c r="A88" s="31" t="s">
        <v>65</v>
      </c>
      <c r="B88" s="31"/>
      <c r="C88" s="15" t="s">
        <v>26</v>
      </c>
      <c r="D88" s="15" t="s">
        <v>8</v>
      </c>
      <c r="E88" s="15" t="s">
        <v>96</v>
      </c>
      <c r="F88" s="15" t="s">
        <v>64</v>
      </c>
      <c r="G88" s="10">
        <v>300000</v>
      </c>
    </row>
    <row r="89" spans="1:7" ht="19.5" customHeight="1">
      <c r="A89" s="1" t="s">
        <v>56</v>
      </c>
      <c r="B89" s="1"/>
      <c r="C89" s="15" t="s">
        <v>26</v>
      </c>
      <c r="D89" s="15" t="s">
        <v>8</v>
      </c>
      <c r="E89" s="15" t="s">
        <v>96</v>
      </c>
      <c r="F89" s="15" t="s">
        <v>55</v>
      </c>
      <c r="G89" s="22">
        <v>700000</v>
      </c>
    </row>
    <row r="90" spans="1:7" ht="13.5" customHeight="1">
      <c r="A90" s="17" t="s">
        <v>27</v>
      </c>
      <c r="B90" s="17"/>
      <c r="C90" s="18" t="s">
        <v>26</v>
      </c>
      <c r="D90" s="18" t="s">
        <v>12</v>
      </c>
      <c r="E90" s="18" t="s">
        <v>7</v>
      </c>
      <c r="F90" s="18" t="s">
        <v>10</v>
      </c>
      <c r="G90" s="25">
        <f>SUM(G91+G94)</f>
        <v>2500000</v>
      </c>
    </row>
    <row r="91" spans="1:7" ht="33" customHeight="1">
      <c r="A91" s="11" t="s">
        <v>49</v>
      </c>
      <c r="B91" s="11"/>
      <c r="C91" s="15" t="s">
        <v>26</v>
      </c>
      <c r="D91" s="15" t="s">
        <v>12</v>
      </c>
      <c r="E91" s="15" t="s">
        <v>97</v>
      </c>
      <c r="F91" s="15" t="s">
        <v>10</v>
      </c>
      <c r="G91" s="10">
        <f>SUM(G92:G93)</f>
        <v>1000000</v>
      </c>
    </row>
    <row r="92" spans="1:7" ht="21.75" customHeight="1">
      <c r="A92" s="31" t="s">
        <v>65</v>
      </c>
      <c r="B92" s="31"/>
      <c r="C92" s="15" t="s">
        <v>26</v>
      </c>
      <c r="D92" s="15" t="s">
        <v>12</v>
      </c>
      <c r="E92" s="15" t="s">
        <v>97</v>
      </c>
      <c r="F92" s="15" t="s">
        <v>64</v>
      </c>
      <c r="G92" s="10">
        <v>300000</v>
      </c>
    </row>
    <row r="93" spans="1:7" ht="25.5" customHeight="1">
      <c r="A93" s="1" t="s">
        <v>56</v>
      </c>
      <c r="B93" s="1"/>
      <c r="C93" s="15" t="s">
        <v>26</v>
      </c>
      <c r="D93" s="15" t="s">
        <v>12</v>
      </c>
      <c r="E93" s="15" t="s">
        <v>97</v>
      </c>
      <c r="F93" s="15" t="s">
        <v>55</v>
      </c>
      <c r="G93" s="22">
        <v>700000</v>
      </c>
    </row>
    <row r="94" spans="1:7" ht="16.5" customHeight="1">
      <c r="A94" s="1" t="s">
        <v>124</v>
      </c>
      <c r="B94" s="1"/>
      <c r="C94" s="15" t="s">
        <v>26</v>
      </c>
      <c r="D94" s="15" t="s">
        <v>12</v>
      </c>
      <c r="E94" s="15" t="s">
        <v>125</v>
      </c>
      <c r="F94" s="15" t="s">
        <v>10</v>
      </c>
      <c r="G94" s="25">
        <f>SUM(G95:G96)</f>
        <v>1500000</v>
      </c>
    </row>
    <row r="95" spans="1:7" ht="21.75" customHeight="1">
      <c r="A95" s="31" t="s">
        <v>65</v>
      </c>
      <c r="B95" s="31"/>
      <c r="C95" s="15" t="s">
        <v>26</v>
      </c>
      <c r="D95" s="15" t="s">
        <v>12</v>
      </c>
      <c r="E95" s="15" t="s">
        <v>123</v>
      </c>
      <c r="F95" s="15" t="s">
        <v>64</v>
      </c>
      <c r="G95" s="22">
        <v>1000000</v>
      </c>
    </row>
    <row r="96" spans="1:7" ht="12.75" customHeight="1">
      <c r="A96" s="1" t="s">
        <v>56</v>
      </c>
      <c r="B96" s="1"/>
      <c r="C96" s="15" t="s">
        <v>26</v>
      </c>
      <c r="D96" s="15" t="s">
        <v>12</v>
      </c>
      <c r="E96" s="15" t="s">
        <v>123</v>
      </c>
      <c r="F96" s="15" t="s">
        <v>55</v>
      </c>
      <c r="G96" s="22">
        <v>500000</v>
      </c>
    </row>
    <row r="97" spans="1:7" ht="12.75" customHeight="1">
      <c r="A97" s="49" t="s">
        <v>51</v>
      </c>
      <c r="B97" s="49"/>
      <c r="C97" s="19" t="s">
        <v>23</v>
      </c>
      <c r="D97" s="19" t="s">
        <v>9</v>
      </c>
      <c r="E97" s="19" t="s">
        <v>7</v>
      </c>
      <c r="F97" s="19" t="s">
        <v>10</v>
      </c>
      <c r="G97" s="26">
        <f>G98</f>
        <v>800000</v>
      </c>
    </row>
    <row r="98" spans="1:7" ht="15.75" customHeight="1">
      <c r="A98" s="17" t="s">
        <v>29</v>
      </c>
      <c r="B98" s="17"/>
      <c r="C98" s="18" t="s">
        <v>23</v>
      </c>
      <c r="D98" s="18" t="s">
        <v>17</v>
      </c>
      <c r="E98" s="18" t="s">
        <v>7</v>
      </c>
      <c r="F98" s="18" t="s">
        <v>10</v>
      </c>
      <c r="G98" s="25">
        <f>G99+G102</f>
        <v>800000</v>
      </c>
    </row>
    <row r="99" spans="1:7" ht="24.75" customHeight="1">
      <c r="A99" s="11" t="s">
        <v>95</v>
      </c>
      <c r="B99" s="11"/>
      <c r="C99" s="15" t="s">
        <v>23</v>
      </c>
      <c r="D99" s="15" t="s">
        <v>17</v>
      </c>
      <c r="E99" s="15" t="s">
        <v>87</v>
      </c>
      <c r="F99" s="15" t="s">
        <v>10</v>
      </c>
      <c r="G99" s="22">
        <f>SUM(G100:G101)</f>
        <v>750000</v>
      </c>
    </row>
    <row r="100" spans="1:7" ht="22.5" customHeight="1">
      <c r="A100" s="11" t="s">
        <v>121</v>
      </c>
      <c r="B100" s="11"/>
      <c r="C100" s="15" t="s">
        <v>23</v>
      </c>
      <c r="D100" s="15" t="s">
        <v>17</v>
      </c>
      <c r="E100" s="15" t="s">
        <v>122</v>
      </c>
      <c r="F100" s="15" t="s">
        <v>88</v>
      </c>
      <c r="G100" s="22">
        <v>48000</v>
      </c>
    </row>
    <row r="101" spans="1:7" ht="24.75" customHeight="1">
      <c r="A101" s="1" t="s">
        <v>56</v>
      </c>
      <c r="B101" s="1"/>
      <c r="C101" s="15" t="s">
        <v>23</v>
      </c>
      <c r="D101" s="15" t="s">
        <v>17</v>
      </c>
      <c r="E101" s="15" t="s">
        <v>87</v>
      </c>
      <c r="F101" s="15" t="s">
        <v>55</v>
      </c>
      <c r="G101" s="22">
        <v>702000</v>
      </c>
    </row>
    <row r="102" spans="1:7">
      <c r="A102" s="38" t="s">
        <v>120</v>
      </c>
      <c r="B102" s="38"/>
      <c r="C102" s="15" t="s">
        <v>23</v>
      </c>
      <c r="D102" s="15" t="s">
        <v>17</v>
      </c>
      <c r="E102" s="15" t="s">
        <v>145</v>
      </c>
      <c r="F102" s="15" t="s">
        <v>10</v>
      </c>
      <c r="G102" s="73">
        <f>SUM(G103)</f>
        <v>50000</v>
      </c>
    </row>
    <row r="103" spans="1:7" ht="21" customHeight="1">
      <c r="A103" s="1" t="s">
        <v>56</v>
      </c>
      <c r="B103" s="1"/>
      <c r="C103" s="15" t="s">
        <v>23</v>
      </c>
      <c r="D103" s="15" t="s">
        <v>17</v>
      </c>
      <c r="E103" s="15" t="s">
        <v>119</v>
      </c>
      <c r="F103" s="15" t="s">
        <v>55</v>
      </c>
      <c r="G103" s="22">
        <v>50000</v>
      </c>
    </row>
    <row r="104" spans="1:7" ht="15" customHeight="1">
      <c r="A104" s="1" t="s">
        <v>149</v>
      </c>
      <c r="B104" s="1"/>
      <c r="C104" s="15" t="s">
        <v>31</v>
      </c>
      <c r="D104" s="15" t="s">
        <v>9</v>
      </c>
      <c r="E104" s="15" t="s">
        <v>7</v>
      </c>
      <c r="F104" s="15" t="s">
        <v>10</v>
      </c>
      <c r="G104" s="72">
        <f>SUM(G105)</f>
        <v>70035</v>
      </c>
    </row>
    <row r="105" spans="1:7" ht="33.75" customHeight="1">
      <c r="A105" s="1" t="s">
        <v>152</v>
      </c>
      <c r="B105" s="1"/>
      <c r="C105" s="15" t="s">
        <v>31</v>
      </c>
      <c r="D105" s="15" t="s">
        <v>14</v>
      </c>
      <c r="E105" s="15" t="s">
        <v>7</v>
      </c>
      <c r="F105" s="15" t="s">
        <v>10</v>
      </c>
      <c r="G105" s="22">
        <f>SUM(G106:G107)</f>
        <v>70035</v>
      </c>
    </row>
    <row r="106" spans="1:7" ht="26.25" customHeight="1">
      <c r="A106" s="1" t="s">
        <v>56</v>
      </c>
      <c r="B106" s="1"/>
      <c r="C106" s="15" t="s">
        <v>31</v>
      </c>
      <c r="D106" s="15" t="s">
        <v>14</v>
      </c>
      <c r="E106" s="15" t="s">
        <v>146</v>
      </c>
      <c r="F106" s="15" t="s">
        <v>55</v>
      </c>
      <c r="G106" s="22">
        <v>1035</v>
      </c>
    </row>
    <row r="107" spans="1:7" ht="16.5" customHeight="1">
      <c r="A107" s="1" t="s">
        <v>147</v>
      </c>
      <c r="B107" s="1"/>
      <c r="C107" s="15" t="s">
        <v>31</v>
      </c>
      <c r="D107" s="15" t="s">
        <v>14</v>
      </c>
      <c r="E107" s="15" t="s">
        <v>146</v>
      </c>
      <c r="F107" s="15" t="s">
        <v>148</v>
      </c>
      <c r="G107" s="22">
        <v>69000</v>
      </c>
    </row>
    <row r="108" spans="1:7" ht="15" customHeight="1">
      <c r="A108" s="4" t="s">
        <v>30</v>
      </c>
      <c r="B108" s="4"/>
      <c r="C108" s="5" t="s">
        <v>32</v>
      </c>
      <c r="D108" s="5" t="s">
        <v>9</v>
      </c>
      <c r="E108" s="5" t="s">
        <v>7</v>
      </c>
      <c r="F108" s="5" t="s">
        <v>10</v>
      </c>
      <c r="G108" s="26">
        <f>G109</f>
        <v>800000</v>
      </c>
    </row>
    <row r="109" spans="1:7" ht="15.75" customHeight="1">
      <c r="A109" s="3" t="s">
        <v>41</v>
      </c>
      <c r="B109" s="3"/>
      <c r="C109" s="6" t="s">
        <v>32</v>
      </c>
      <c r="D109" s="6" t="s">
        <v>12</v>
      </c>
      <c r="E109" s="6" t="s">
        <v>7</v>
      </c>
      <c r="F109" s="6" t="s">
        <v>10</v>
      </c>
      <c r="G109" s="25">
        <f>G110</f>
        <v>800000</v>
      </c>
    </row>
    <row r="110" spans="1:7" ht="12" customHeight="1">
      <c r="A110" s="1" t="s">
        <v>43</v>
      </c>
      <c r="B110" s="1"/>
      <c r="C110" s="20" t="s">
        <v>32</v>
      </c>
      <c r="D110" s="7" t="s">
        <v>12</v>
      </c>
      <c r="E110" s="7" t="s">
        <v>34</v>
      </c>
      <c r="F110" s="20" t="s">
        <v>10</v>
      </c>
      <c r="G110" s="22">
        <f>G111</f>
        <v>800000</v>
      </c>
    </row>
    <row r="111" spans="1:7" ht="23.25" customHeight="1">
      <c r="A111" s="1" t="s">
        <v>56</v>
      </c>
      <c r="B111" s="1"/>
      <c r="C111" s="7" t="s">
        <v>32</v>
      </c>
      <c r="D111" s="7" t="s">
        <v>12</v>
      </c>
      <c r="E111" s="7" t="s">
        <v>34</v>
      </c>
      <c r="F111" s="7" t="s">
        <v>55</v>
      </c>
      <c r="G111" s="22">
        <v>800000</v>
      </c>
    </row>
    <row r="112" spans="1:7" ht="15">
      <c r="A112" s="50" t="s">
        <v>2</v>
      </c>
      <c r="B112" s="50"/>
      <c r="C112" s="7"/>
      <c r="D112" s="7"/>
      <c r="E112" s="7"/>
      <c r="F112" s="7"/>
      <c r="G112" s="51">
        <f>G108+G104+G97+G85+G58+G37+G32+G7+G47</f>
        <v>66447720</v>
      </c>
    </row>
    <row r="113" spans="7:7">
      <c r="G113" s="82"/>
    </row>
  </sheetData>
  <mergeCells count="8">
    <mergeCell ref="D1:G1"/>
    <mergeCell ref="A2:G2"/>
    <mergeCell ref="A3:E3"/>
    <mergeCell ref="F3:G3"/>
    <mergeCell ref="A4:A5"/>
    <mergeCell ref="C4:F4"/>
    <mergeCell ref="G4:G5"/>
    <mergeCell ref="B4:B5"/>
  </mergeCells>
  <pageMargins left="0.70866141732283472" right="0.31496062992125984" top="0.74803149606299213" bottom="0.74803149606299213" header="0.11811023622047245" footer="0.11811023622047245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3"/>
  <sheetViews>
    <sheetView topLeftCell="A97" workbookViewId="0">
      <selection activeCell="C1" sqref="C1:G1"/>
    </sheetView>
  </sheetViews>
  <sheetFormatPr defaultRowHeight="12.75"/>
  <cols>
    <col min="1" max="1" width="64.28515625" customWidth="1"/>
    <col min="2" max="2" width="4.28515625" customWidth="1"/>
    <col min="3" max="3" width="4.42578125" customWidth="1"/>
    <col min="5" max="5" width="4.7109375" customWidth="1"/>
    <col min="6" max="6" width="13.42578125" customWidth="1"/>
    <col min="7" max="7" width="13.28515625" customWidth="1"/>
    <col min="8" max="8" width="12.7109375" bestFit="1" customWidth="1"/>
  </cols>
  <sheetData>
    <row r="1" spans="1:8" ht="64.5" customHeight="1">
      <c r="C1" s="84" t="s">
        <v>155</v>
      </c>
      <c r="D1" s="84"/>
      <c r="E1" s="84"/>
      <c r="F1" s="84"/>
      <c r="G1" s="84"/>
    </row>
    <row r="2" spans="1:8" ht="41.25" customHeight="1">
      <c r="A2" s="85" t="s">
        <v>141</v>
      </c>
      <c r="B2" s="85"/>
      <c r="C2" s="85"/>
      <c r="D2" s="85"/>
      <c r="E2" s="85"/>
      <c r="F2" s="85"/>
    </row>
    <row r="3" spans="1:8">
      <c r="A3" s="86"/>
      <c r="B3" s="86"/>
      <c r="C3" s="86"/>
      <c r="D3" s="86"/>
      <c r="E3" s="87"/>
      <c r="F3" s="88"/>
    </row>
    <row r="4" spans="1:8">
      <c r="A4" s="89" t="s">
        <v>0</v>
      </c>
      <c r="B4" s="91" t="s">
        <v>1</v>
      </c>
      <c r="C4" s="91"/>
      <c r="D4" s="91"/>
      <c r="E4" s="91"/>
      <c r="F4" s="92">
        <v>2016</v>
      </c>
      <c r="G4" s="92">
        <v>2017</v>
      </c>
    </row>
    <row r="5" spans="1:8" ht="58.5">
      <c r="A5" s="90"/>
      <c r="B5" s="33" t="s">
        <v>4</v>
      </c>
      <c r="C5" s="34" t="s">
        <v>58</v>
      </c>
      <c r="D5" s="34" t="s">
        <v>5</v>
      </c>
      <c r="E5" s="35" t="s">
        <v>6</v>
      </c>
      <c r="F5" s="93"/>
      <c r="G5" s="93"/>
    </row>
    <row r="6" spans="1:8">
      <c r="A6" s="2" t="s">
        <v>3</v>
      </c>
      <c r="B6" s="5" t="s">
        <v>8</v>
      </c>
      <c r="C6" s="5" t="s">
        <v>9</v>
      </c>
      <c r="D6" s="5" t="s">
        <v>7</v>
      </c>
      <c r="E6" s="5" t="s">
        <v>10</v>
      </c>
      <c r="F6" s="26">
        <f>F7+F10+F13+F24+F21</f>
        <v>11887975</v>
      </c>
      <c r="G6" s="26">
        <f>G7+G10+G13+G24+G21</f>
        <v>11887975</v>
      </c>
      <c r="H6" s="82"/>
    </row>
    <row r="7" spans="1:8" ht="24" customHeight="1">
      <c r="A7" s="3" t="s">
        <v>11</v>
      </c>
      <c r="B7" s="6" t="s">
        <v>8</v>
      </c>
      <c r="C7" s="6" t="s">
        <v>12</v>
      </c>
      <c r="D7" s="6" t="s">
        <v>7</v>
      </c>
      <c r="E7" s="6" t="s">
        <v>10</v>
      </c>
      <c r="F7" s="25">
        <f>F8</f>
        <v>1122975</v>
      </c>
      <c r="G7" s="25">
        <f>G8</f>
        <v>1122975</v>
      </c>
    </row>
    <row r="8" spans="1:8">
      <c r="A8" s="1" t="s">
        <v>13</v>
      </c>
      <c r="B8" s="7" t="s">
        <v>8</v>
      </c>
      <c r="C8" s="7" t="s">
        <v>12</v>
      </c>
      <c r="D8" s="7" t="s">
        <v>42</v>
      </c>
      <c r="E8" s="7" t="s">
        <v>10</v>
      </c>
      <c r="F8" s="10">
        <f>F9</f>
        <v>1122975</v>
      </c>
      <c r="G8" s="10">
        <f>G9</f>
        <v>1122975</v>
      </c>
    </row>
    <row r="9" spans="1:8" ht="22.5">
      <c r="A9" s="1" t="s">
        <v>53</v>
      </c>
      <c r="B9" s="7" t="s">
        <v>8</v>
      </c>
      <c r="C9" s="7" t="s">
        <v>12</v>
      </c>
      <c r="D9" s="7" t="s">
        <v>42</v>
      </c>
      <c r="E9" s="7" t="s">
        <v>52</v>
      </c>
      <c r="F9" s="10">
        <v>1122975</v>
      </c>
      <c r="G9" s="10">
        <v>1122975</v>
      </c>
    </row>
    <row r="10" spans="1:8" ht="33.75">
      <c r="A10" s="1" t="s">
        <v>136</v>
      </c>
      <c r="B10" s="7" t="s">
        <v>8</v>
      </c>
      <c r="C10" s="7" t="s">
        <v>14</v>
      </c>
      <c r="D10" s="7" t="s">
        <v>7</v>
      </c>
      <c r="E10" s="7" t="s">
        <v>10</v>
      </c>
      <c r="F10" s="25">
        <f>F11</f>
        <v>165000</v>
      </c>
      <c r="G10" s="25">
        <f>G11</f>
        <v>165000</v>
      </c>
    </row>
    <row r="11" spans="1:8">
      <c r="A11" s="36" t="s">
        <v>40</v>
      </c>
      <c r="B11" s="21" t="s">
        <v>8</v>
      </c>
      <c r="C11" s="15" t="s">
        <v>14</v>
      </c>
      <c r="D11" s="21" t="s">
        <v>36</v>
      </c>
      <c r="E11" s="21" t="s">
        <v>10</v>
      </c>
      <c r="F11" s="10">
        <f>SUM(F12)</f>
        <v>165000</v>
      </c>
      <c r="G11" s="10">
        <f>SUM(G12)</f>
        <v>165000</v>
      </c>
    </row>
    <row r="12" spans="1:8" ht="22.5">
      <c r="A12" s="1" t="s">
        <v>56</v>
      </c>
      <c r="B12" s="15" t="s">
        <v>8</v>
      </c>
      <c r="C12" s="15" t="s">
        <v>14</v>
      </c>
      <c r="D12" s="15" t="s">
        <v>36</v>
      </c>
      <c r="E12" s="15" t="s">
        <v>55</v>
      </c>
      <c r="F12" s="10">
        <v>165000</v>
      </c>
      <c r="G12" s="10">
        <v>165000</v>
      </c>
    </row>
    <row r="13" spans="1:8" ht="33.75">
      <c r="A13" s="3" t="s">
        <v>16</v>
      </c>
      <c r="B13" s="6" t="s">
        <v>15</v>
      </c>
      <c r="C13" s="6" t="s">
        <v>17</v>
      </c>
      <c r="D13" s="6" t="s">
        <v>7</v>
      </c>
      <c r="E13" s="6" t="s">
        <v>10</v>
      </c>
      <c r="F13" s="25">
        <f>F14</f>
        <v>10000000</v>
      </c>
      <c r="G13" s="25">
        <f>G14</f>
        <v>10000000</v>
      </c>
    </row>
    <row r="14" spans="1:8">
      <c r="A14" s="36" t="s">
        <v>40</v>
      </c>
      <c r="B14" s="21" t="s">
        <v>8</v>
      </c>
      <c r="C14" s="21" t="s">
        <v>17</v>
      </c>
      <c r="D14" s="21" t="s">
        <v>36</v>
      </c>
      <c r="E14" s="21" t="s">
        <v>10</v>
      </c>
      <c r="F14" s="22">
        <f>SUM(F15:F20)</f>
        <v>10000000</v>
      </c>
      <c r="G14" s="22">
        <f>SUM(G15:G20)</f>
        <v>10000000</v>
      </c>
    </row>
    <row r="15" spans="1:8" ht="22.5">
      <c r="A15" s="1" t="s">
        <v>53</v>
      </c>
      <c r="B15" s="7" t="s">
        <v>8</v>
      </c>
      <c r="C15" s="7" t="s">
        <v>17</v>
      </c>
      <c r="D15" s="7" t="s">
        <v>36</v>
      </c>
      <c r="E15" s="7" t="s">
        <v>52</v>
      </c>
      <c r="F15" s="10">
        <v>6651955</v>
      </c>
      <c r="G15" s="10">
        <v>6651955</v>
      </c>
    </row>
    <row r="16" spans="1:8" ht="22.5">
      <c r="A16" s="53" t="s">
        <v>54</v>
      </c>
      <c r="B16" s="54" t="s">
        <v>8</v>
      </c>
      <c r="C16" s="54" t="s">
        <v>17</v>
      </c>
      <c r="D16" s="54" t="s">
        <v>36</v>
      </c>
      <c r="E16" s="54" t="s">
        <v>133</v>
      </c>
      <c r="F16" s="55">
        <v>1380</v>
      </c>
      <c r="G16" s="55">
        <v>1380</v>
      </c>
    </row>
    <row r="17" spans="1:7" ht="22.5">
      <c r="A17" s="11" t="s">
        <v>121</v>
      </c>
      <c r="B17" s="54" t="s">
        <v>8</v>
      </c>
      <c r="C17" s="54" t="s">
        <v>17</v>
      </c>
      <c r="D17" s="54" t="s">
        <v>36</v>
      </c>
      <c r="E17" s="54" t="s">
        <v>88</v>
      </c>
      <c r="F17" s="55">
        <v>500000</v>
      </c>
      <c r="G17" s="55">
        <v>500000</v>
      </c>
    </row>
    <row r="18" spans="1:7" ht="22.5">
      <c r="A18" s="1" t="s">
        <v>56</v>
      </c>
      <c r="B18" s="15" t="s">
        <v>8</v>
      </c>
      <c r="C18" s="15" t="s">
        <v>17</v>
      </c>
      <c r="D18" s="15" t="s">
        <v>36</v>
      </c>
      <c r="E18" s="15" t="s">
        <v>55</v>
      </c>
      <c r="F18" s="10">
        <v>2546665</v>
      </c>
      <c r="G18" s="10">
        <v>2546665</v>
      </c>
    </row>
    <row r="19" spans="1:7">
      <c r="A19" s="31" t="s">
        <v>60</v>
      </c>
      <c r="B19" s="7" t="s">
        <v>8</v>
      </c>
      <c r="C19" s="7" t="s">
        <v>17</v>
      </c>
      <c r="D19" s="7" t="s">
        <v>36</v>
      </c>
      <c r="E19" s="7" t="s">
        <v>57</v>
      </c>
      <c r="F19" s="10">
        <v>150000</v>
      </c>
      <c r="G19" s="10">
        <v>150000</v>
      </c>
    </row>
    <row r="20" spans="1:7">
      <c r="A20" s="30" t="s">
        <v>61</v>
      </c>
      <c r="B20" s="7" t="s">
        <v>8</v>
      </c>
      <c r="C20" s="7" t="s">
        <v>17</v>
      </c>
      <c r="D20" s="7" t="s">
        <v>36</v>
      </c>
      <c r="E20" s="7" t="s">
        <v>59</v>
      </c>
      <c r="F20" s="10">
        <v>150000</v>
      </c>
      <c r="G20" s="10">
        <v>150000</v>
      </c>
    </row>
    <row r="21" spans="1:7">
      <c r="A21" s="42" t="s">
        <v>77</v>
      </c>
      <c r="B21" s="6" t="s">
        <v>8</v>
      </c>
      <c r="C21" s="6" t="s">
        <v>26</v>
      </c>
      <c r="D21" s="6" t="s">
        <v>7</v>
      </c>
      <c r="E21" s="6" t="s">
        <v>10</v>
      </c>
      <c r="F21" s="25">
        <f>F22</f>
        <v>0</v>
      </c>
      <c r="G21" s="25">
        <f>G22</f>
        <v>0</v>
      </c>
    </row>
    <row r="22" spans="1:7">
      <c r="A22" s="31" t="s">
        <v>76</v>
      </c>
      <c r="B22" s="7" t="s">
        <v>8</v>
      </c>
      <c r="C22" s="7" t="s">
        <v>26</v>
      </c>
      <c r="D22" s="7" t="s">
        <v>140</v>
      </c>
      <c r="E22" s="7" t="s">
        <v>10</v>
      </c>
      <c r="F22" s="10">
        <f>F23</f>
        <v>0</v>
      </c>
      <c r="G22" s="10">
        <f>G23</f>
        <v>0</v>
      </c>
    </row>
    <row r="23" spans="1:7" ht="33.75">
      <c r="A23" s="1" t="s">
        <v>79</v>
      </c>
      <c r="B23" s="7" t="s">
        <v>8</v>
      </c>
      <c r="C23" s="7" t="s">
        <v>26</v>
      </c>
      <c r="D23" s="7" t="s">
        <v>140</v>
      </c>
      <c r="E23" s="7" t="s">
        <v>139</v>
      </c>
      <c r="F23" s="10">
        <v>0</v>
      </c>
      <c r="G23" s="10">
        <v>0</v>
      </c>
    </row>
    <row r="24" spans="1:7">
      <c r="A24" s="57" t="s">
        <v>20</v>
      </c>
      <c r="B24" s="6" t="s">
        <v>8</v>
      </c>
      <c r="C24" s="6" t="s">
        <v>37</v>
      </c>
      <c r="D24" s="6" t="s">
        <v>7</v>
      </c>
      <c r="E24" s="6" t="s">
        <v>10</v>
      </c>
      <c r="F24" s="58">
        <f>SUM(F25+F27+F29)</f>
        <v>600000</v>
      </c>
      <c r="G24" s="58">
        <f>SUM(G25+G27+G29)</f>
        <v>600000</v>
      </c>
    </row>
    <row r="25" spans="1:7">
      <c r="A25" s="36" t="s">
        <v>40</v>
      </c>
      <c r="B25" s="6" t="s">
        <v>8</v>
      </c>
      <c r="C25" s="6" t="s">
        <v>37</v>
      </c>
      <c r="D25" s="20" t="s">
        <v>36</v>
      </c>
      <c r="E25" s="7" t="s">
        <v>10</v>
      </c>
      <c r="F25" s="61">
        <f>SUM(F26)</f>
        <v>522110</v>
      </c>
      <c r="G25" s="61">
        <f>SUM(G26)</f>
        <v>522110</v>
      </c>
    </row>
    <row r="26" spans="1:7" ht="22.5">
      <c r="A26" s="1" t="s">
        <v>56</v>
      </c>
      <c r="B26" s="6" t="s">
        <v>8</v>
      </c>
      <c r="C26" s="6" t="s">
        <v>37</v>
      </c>
      <c r="D26" s="20" t="s">
        <v>36</v>
      </c>
      <c r="E26" s="20" t="s">
        <v>55</v>
      </c>
      <c r="F26" s="61">
        <v>522110</v>
      </c>
      <c r="G26" s="61">
        <v>522110</v>
      </c>
    </row>
    <row r="27" spans="1:7" ht="22.5">
      <c r="A27" s="53" t="s">
        <v>150</v>
      </c>
      <c r="B27" s="7" t="s">
        <v>8</v>
      </c>
      <c r="C27" s="7" t="s">
        <v>37</v>
      </c>
      <c r="D27" s="7" t="s">
        <v>92</v>
      </c>
      <c r="E27" s="7" t="s">
        <v>10</v>
      </c>
      <c r="F27" s="22">
        <f>F28</f>
        <v>75110</v>
      </c>
      <c r="G27" s="22">
        <f>G28</f>
        <v>75110</v>
      </c>
    </row>
    <row r="28" spans="1:7">
      <c r="A28" s="53" t="s">
        <v>151</v>
      </c>
      <c r="B28" s="7" t="s">
        <v>8</v>
      </c>
      <c r="C28" s="7" t="s">
        <v>37</v>
      </c>
      <c r="D28" s="7" t="s">
        <v>91</v>
      </c>
      <c r="E28" s="7" t="s">
        <v>93</v>
      </c>
      <c r="F28" s="22">
        <v>75110</v>
      </c>
      <c r="G28" s="22">
        <v>75110</v>
      </c>
    </row>
    <row r="29" spans="1:7" ht="22.5">
      <c r="A29" s="53" t="s">
        <v>107</v>
      </c>
      <c r="B29" s="69" t="s">
        <v>8</v>
      </c>
      <c r="C29" s="69" t="s">
        <v>37</v>
      </c>
      <c r="D29" s="54" t="s">
        <v>106</v>
      </c>
      <c r="E29" s="69" t="s">
        <v>10</v>
      </c>
      <c r="F29" s="61">
        <f>F30</f>
        <v>2780</v>
      </c>
      <c r="G29" s="61">
        <f>G30</f>
        <v>2780</v>
      </c>
    </row>
    <row r="30" spans="1:7" ht="22.5">
      <c r="A30" s="53" t="s">
        <v>56</v>
      </c>
      <c r="B30" s="69" t="s">
        <v>8</v>
      </c>
      <c r="C30" s="69" t="s">
        <v>37</v>
      </c>
      <c r="D30" s="54" t="s">
        <v>106</v>
      </c>
      <c r="E30" s="54" t="s">
        <v>55</v>
      </c>
      <c r="F30" s="61">
        <v>2780</v>
      </c>
      <c r="G30" s="61">
        <v>2780</v>
      </c>
    </row>
    <row r="31" spans="1:7">
      <c r="A31" s="4" t="s">
        <v>38</v>
      </c>
      <c r="B31" s="5" t="s">
        <v>12</v>
      </c>
      <c r="C31" s="5" t="s">
        <v>9</v>
      </c>
      <c r="D31" s="5" t="s">
        <v>7</v>
      </c>
      <c r="E31" s="5" t="s">
        <v>10</v>
      </c>
      <c r="F31" s="26">
        <f>F32</f>
        <v>194920</v>
      </c>
      <c r="G31" s="26">
        <f>G32</f>
        <v>186160</v>
      </c>
    </row>
    <row r="32" spans="1:7">
      <c r="A32" s="3" t="s">
        <v>39</v>
      </c>
      <c r="B32" s="6" t="s">
        <v>12</v>
      </c>
      <c r="C32" s="6" t="s">
        <v>14</v>
      </c>
      <c r="D32" s="6" t="s">
        <v>19</v>
      </c>
      <c r="E32" s="6" t="s">
        <v>10</v>
      </c>
      <c r="F32" s="25">
        <f>F33</f>
        <v>194920</v>
      </c>
      <c r="G32" s="25">
        <f>G33</f>
        <v>186160</v>
      </c>
    </row>
    <row r="33" spans="1:7" ht="22.5">
      <c r="A33" s="1" t="s">
        <v>35</v>
      </c>
      <c r="B33" s="7" t="s">
        <v>12</v>
      </c>
      <c r="C33" s="7" t="s">
        <v>14</v>
      </c>
      <c r="D33" s="7" t="s">
        <v>94</v>
      </c>
      <c r="E33" s="7" t="s">
        <v>10</v>
      </c>
      <c r="F33" s="10">
        <f>F34+F35</f>
        <v>194920</v>
      </c>
      <c r="G33" s="10">
        <f>G34+G35</f>
        <v>186160</v>
      </c>
    </row>
    <row r="34" spans="1:7" ht="22.5">
      <c r="A34" s="1" t="s">
        <v>53</v>
      </c>
      <c r="B34" s="7" t="s">
        <v>12</v>
      </c>
      <c r="C34" s="7" t="s">
        <v>14</v>
      </c>
      <c r="D34" s="7" t="s">
        <v>94</v>
      </c>
      <c r="E34" s="7" t="s">
        <v>52</v>
      </c>
      <c r="F34" s="10">
        <v>177500</v>
      </c>
      <c r="G34" s="10">
        <v>169070</v>
      </c>
    </row>
    <row r="35" spans="1:7" ht="22.5">
      <c r="A35" s="1" t="s">
        <v>56</v>
      </c>
      <c r="B35" s="7" t="s">
        <v>12</v>
      </c>
      <c r="C35" s="7" t="s">
        <v>14</v>
      </c>
      <c r="D35" s="7" t="s">
        <v>94</v>
      </c>
      <c r="E35" s="7" t="s">
        <v>55</v>
      </c>
      <c r="F35" s="10">
        <v>17420</v>
      </c>
      <c r="G35" s="10">
        <v>17090</v>
      </c>
    </row>
    <row r="36" spans="1:7">
      <c r="A36" s="4" t="s">
        <v>21</v>
      </c>
      <c r="B36" s="5" t="s">
        <v>14</v>
      </c>
      <c r="C36" s="5" t="s">
        <v>9</v>
      </c>
      <c r="D36" s="5" t="s">
        <v>7</v>
      </c>
      <c r="E36" s="5" t="s">
        <v>10</v>
      </c>
      <c r="F36" s="26">
        <f>F37+F42</f>
        <v>2300000</v>
      </c>
      <c r="G36" s="26">
        <f>G37+G42</f>
        <v>2300000</v>
      </c>
    </row>
    <row r="37" spans="1:7" ht="22.5">
      <c r="A37" s="3" t="s">
        <v>80</v>
      </c>
      <c r="B37" s="6" t="s">
        <v>14</v>
      </c>
      <c r="C37" s="6" t="s">
        <v>28</v>
      </c>
      <c r="D37" s="6" t="s">
        <v>19</v>
      </c>
      <c r="E37" s="6" t="s">
        <v>10</v>
      </c>
      <c r="F37" s="25">
        <f>F38</f>
        <v>500000</v>
      </c>
      <c r="G37" s="25">
        <f>G38</f>
        <v>500000</v>
      </c>
    </row>
    <row r="38" spans="1:7">
      <c r="A38" s="1" t="s">
        <v>48</v>
      </c>
      <c r="B38" s="20" t="s">
        <v>14</v>
      </c>
      <c r="C38" s="20" t="s">
        <v>28</v>
      </c>
      <c r="D38" s="7" t="s">
        <v>81</v>
      </c>
      <c r="E38" s="20" t="s">
        <v>10</v>
      </c>
      <c r="F38" s="22">
        <f>F39</f>
        <v>500000</v>
      </c>
      <c r="G38" s="22">
        <f>G39</f>
        <v>500000</v>
      </c>
    </row>
    <row r="39" spans="1:7" ht="22.5">
      <c r="A39" s="1" t="s">
        <v>56</v>
      </c>
      <c r="B39" s="7" t="s">
        <v>14</v>
      </c>
      <c r="C39" s="7" t="s">
        <v>28</v>
      </c>
      <c r="D39" s="7" t="s">
        <v>81</v>
      </c>
      <c r="E39" s="7" t="s">
        <v>55</v>
      </c>
      <c r="F39" s="22">
        <v>500000</v>
      </c>
      <c r="G39" s="22">
        <v>500000</v>
      </c>
    </row>
    <row r="40" spans="1:7" ht="33.75">
      <c r="A40" s="53" t="s">
        <v>118</v>
      </c>
      <c r="B40" s="54" t="s">
        <v>14</v>
      </c>
      <c r="C40" s="54" t="s">
        <v>28</v>
      </c>
      <c r="D40" s="54" t="s">
        <v>117</v>
      </c>
      <c r="E40" s="54" t="s">
        <v>10</v>
      </c>
      <c r="F40" s="55">
        <f>SUM(F41)</f>
        <v>0</v>
      </c>
      <c r="G40" s="55">
        <f>SUM(G41)</f>
        <v>0</v>
      </c>
    </row>
    <row r="41" spans="1:7" ht="22.5">
      <c r="A41" s="53" t="s">
        <v>56</v>
      </c>
      <c r="B41" s="54" t="s">
        <v>14</v>
      </c>
      <c r="C41" s="54" t="s">
        <v>28</v>
      </c>
      <c r="D41" s="54" t="s">
        <v>117</v>
      </c>
      <c r="E41" s="54" t="s">
        <v>55</v>
      </c>
      <c r="F41" s="55">
        <v>0</v>
      </c>
      <c r="G41" s="55">
        <v>0</v>
      </c>
    </row>
    <row r="42" spans="1:7">
      <c r="A42" s="3" t="s">
        <v>74</v>
      </c>
      <c r="B42" s="6" t="s">
        <v>14</v>
      </c>
      <c r="C42" s="6" t="s">
        <v>31</v>
      </c>
      <c r="D42" s="6" t="s">
        <v>7</v>
      </c>
      <c r="E42" s="6" t="s">
        <v>10</v>
      </c>
      <c r="F42" s="25">
        <f t="shared" ref="F42:G44" si="0">F43</f>
        <v>1800000</v>
      </c>
      <c r="G42" s="25">
        <f t="shared" si="0"/>
        <v>1800000</v>
      </c>
    </row>
    <row r="43" spans="1:7">
      <c r="A43" s="1" t="s">
        <v>89</v>
      </c>
      <c r="B43" s="7" t="s">
        <v>14</v>
      </c>
      <c r="C43" s="7" t="s">
        <v>31</v>
      </c>
      <c r="D43" s="7" t="s">
        <v>75</v>
      </c>
      <c r="E43" s="7" t="s">
        <v>10</v>
      </c>
      <c r="F43" s="10">
        <f t="shared" si="0"/>
        <v>1800000</v>
      </c>
      <c r="G43" s="10">
        <f t="shared" si="0"/>
        <v>1800000</v>
      </c>
    </row>
    <row r="44" spans="1:7">
      <c r="A44" s="1" t="s">
        <v>70</v>
      </c>
      <c r="B44" s="7" t="s">
        <v>14</v>
      </c>
      <c r="C44" s="7" t="s">
        <v>31</v>
      </c>
      <c r="D44" s="7" t="s">
        <v>90</v>
      </c>
      <c r="E44" s="7" t="s">
        <v>10</v>
      </c>
      <c r="F44" s="10">
        <f t="shared" si="0"/>
        <v>1800000</v>
      </c>
      <c r="G44" s="10">
        <f t="shared" si="0"/>
        <v>1800000</v>
      </c>
    </row>
    <row r="45" spans="1:7" ht="22.5">
      <c r="A45" s="1" t="s">
        <v>56</v>
      </c>
      <c r="B45" s="7" t="s">
        <v>14</v>
      </c>
      <c r="C45" s="7" t="s">
        <v>31</v>
      </c>
      <c r="D45" s="7" t="s">
        <v>90</v>
      </c>
      <c r="E45" s="7" t="s">
        <v>55</v>
      </c>
      <c r="F45" s="10">
        <v>1800000</v>
      </c>
      <c r="G45" s="10">
        <v>1800000</v>
      </c>
    </row>
    <row r="46" spans="1:7">
      <c r="A46" s="4" t="s">
        <v>22</v>
      </c>
      <c r="B46" s="5" t="s">
        <v>17</v>
      </c>
      <c r="C46" s="5" t="s">
        <v>9</v>
      </c>
      <c r="D46" s="5" t="s">
        <v>7</v>
      </c>
      <c r="E46" s="5" t="s">
        <v>10</v>
      </c>
      <c r="F46" s="26">
        <f>F47+F54</f>
        <v>25056065</v>
      </c>
      <c r="G46" s="26">
        <f>G47+G54</f>
        <v>21517465</v>
      </c>
    </row>
    <row r="47" spans="1:7">
      <c r="A47" s="17" t="s">
        <v>50</v>
      </c>
      <c r="B47" s="18" t="s">
        <v>17</v>
      </c>
      <c r="C47" s="18" t="s">
        <v>28</v>
      </c>
      <c r="D47" s="18" t="s">
        <v>7</v>
      </c>
      <c r="E47" s="18" t="s">
        <v>10</v>
      </c>
      <c r="F47" s="25">
        <f>SUM(F48+F51)</f>
        <v>24756065</v>
      </c>
      <c r="G47" s="25">
        <f>SUM(G48+G51)</f>
        <v>21217465</v>
      </c>
    </row>
    <row r="48" spans="1:7" ht="33.75">
      <c r="A48" s="53" t="s">
        <v>109</v>
      </c>
      <c r="B48" s="54" t="s">
        <v>17</v>
      </c>
      <c r="C48" s="54" t="s">
        <v>28</v>
      </c>
      <c r="D48" s="54" t="s">
        <v>108</v>
      </c>
      <c r="E48" s="54" t="s">
        <v>10</v>
      </c>
      <c r="F48" s="55">
        <f>SUM(F49:F50)</f>
        <v>2729000</v>
      </c>
      <c r="G48" s="55">
        <f>SUM(G49:G50)</f>
        <v>2207000</v>
      </c>
    </row>
    <row r="49" spans="1:8" ht="22.5">
      <c r="A49" s="64" t="s">
        <v>65</v>
      </c>
      <c r="B49" s="54" t="s">
        <v>17</v>
      </c>
      <c r="C49" s="54" t="s">
        <v>28</v>
      </c>
      <c r="D49" s="54" t="s">
        <v>108</v>
      </c>
      <c r="E49" s="54" t="s">
        <v>64</v>
      </c>
      <c r="F49" s="55">
        <v>0</v>
      </c>
      <c r="G49" s="55">
        <v>0</v>
      </c>
    </row>
    <row r="50" spans="1:8" ht="22.5">
      <c r="A50" s="53" t="s">
        <v>56</v>
      </c>
      <c r="B50" s="54" t="s">
        <v>17</v>
      </c>
      <c r="C50" s="54" t="s">
        <v>28</v>
      </c>
      <c r="D50" s="54" t="s">
        <v>108</v>
      </c>
      <c r="E50" s="54" t="s">
        <v>55</v>
      </c>
      <c r="F50" s="55">
        <v>2729000</v>
      </c>
      <c r="G50" s="55">
        <v>2207000</v>
      </c>
    </row>
    <row r="51" spans="1:8" ht="22.5">
      <c r="A51" s="28" t="s">
        <v>72</v>
      </c>
      <c r="B51" s="15" t="s">
        <v>17</v>
      </c>
      <c r="C51" s="15" t="s">
        <v>28</v>
      </c>
      <c r="D51" s="15" t="s">
        <v>83</v>
      </c>
      <c r="E51" s="15" t="s">
        <v>10</v>
      </c>
      <c r="F51" s="10">
        <f>F53+F52</f>
        <v>22027065</v>
      </c>
      <c r="G51" s="10">
        <f>G53+G52</f>
        <v>19010465</v>
      </c>
    </row>
    <row r="52" spans="1:8" ht="22.5">
      <c r="A52" s="28" t="s">
        <v>65</v>
      </c>
      <c r="B52" s="15" t="s">
        <v>17</v>
      </c>
      <c r="C52" s="15" t="s">
        <v>28</v>
      </c>
      <c r="D52" s="15" t="s">
        <v>83</v>
      </c>
      <c r="E52" s="15" t="s">
        <v>64</v>
      </c>
      <c r="F52" s="10">
        <v>2000000</v>
      </c>
      <c r="G52" s="10">
        <v>2000000</v>
      </c>
    </row>
    <row r="53" spans="1:8" ht="22.5">
      <c r="A53" s="1" t="s">
        <v>56</v>
      </c>
      <c r="B53" s="15" t="s">
        <v>44</v>
      </c>
      <c r="C53" s="15" t="s">
        <v>28</v>
      </c>
      <c r="D53" s="15" t="s">
        <v>83</v>
      </c>
      <c r="E53" s="15" t="s">
        <v>55</v>
      </c>
      <c r="F53" s="10">
        <v>20027065</v>
      </c>
      <c r="G53" s="10">
        <v>17010465</v>
      </c>
    </row>
    <row r="54" spans="1:8">
      <c r="A54" s="1" t="s">
        <v>104</v>
      </c>
      <c r="B54" s="15" t="s">
        <v>17</v>
      </c>
      <c r="C54" s="15" t="s">
        <v>100</v>
      </c>
      <c r="D54" s="15" t="s">
        <v>7</v>
      </c>
      <c r="E54" s="15" t="s">
        <v>10</v>
      </c>
      <c r="F54" s="10">
        <f>F56</f>
        <v>300000</v>
      </c>
      <c r="G54" s="10">
        <f>G56</f>
        <v>300000</v>
      </c>
    </row>
    <row r="55" spans="1:8">
      <c r="A55" s="1" t="s">
        <v>105</v>
      </c>
      <c r="B55" s="15" t="s">
        <v>17</v>
      </c>
      <c r="C55" s="15" t="s">
        <v>100</v>
      </c>
      <c r="D55" s="15" t="s">
        <v>101</v>
      </c>
      <c r="E55" s="15" t="s">
        <v>10</v>
      </c>
      <c r="F55" s="10">
        <f>F56</f>
        <v>300000</v>
      </c>
      <c r="G55" s="10">
        <f>G56</f>
        <v>300000</v>
      </c>
    </row>
    <row r="56" spans="1:8" ht="22.5">
      <c r="A56" s="1" t="s">
        <v>56</v>
      </c>
      <c r="B56" s="15" t="s">
        <v>17</v>
      </c>
      <c r="C56" s="15" t="s">
        <v>100</v>
      </c>
      <c r="D56" s="15" t="s">
        <v>101</v>
      </c>
      <c r="E56" s="15" t="s">
        <v>55</v>
      </c>
      <c r="F56" s="10">
        <v>300000</v>
      </c>
      <c r="G56" s="10">
        <v>300000</v>
      </c>
    </row>
    <row r="57" spans="1:8">
      <c r="A57" s="4" t="s">
        <v>33</v>
      </c>
      <c r="B57" s="5" t="s">
        <v>18</v>
      </c>
      <c r="C57" s="5" t="s">
        <v>9</v>
      </c>
      <c r="D57" s="5" t="s">
        <v>19</v>
      </c>
      <c r="E57" s="5" t="s">
        <v>10</v>
      </c>
      <c r="F57" s="26">
        <f>F58+F63+F69+F82</f>
        <v>21000000</v>
      </c>
      <c r="G57" s="26">
        <f>G58+G63+G69+G82</f>
        <v>21000000</v>
      </c>
      <c r="H57" s="82"/>
    </row>
    <row r="58" spans="1:8">
      <c r="A58" s="3" t="s">
        <v>45</v>
      </c>
      <c r="B58" s="6" t="s">
        <v>18</v>
      </c>
      <c r="C58" s="6" t="s">
        <v>8</v>
      </c>
      <c r="D58" s="6" t="s">
        <v>7</v>
      </c>
      <c r="E58" s="6" t="s">
        <v>10</v>
      </c>
      <c r="F58" s="44">
        <f>F59+F61</f>
        <v>1000000</v>
      </c>
      <c r="G58" s="44">
        <f>G59+G61</f>
        <v>1000000</v>
      </c>
    </row>
    <row r="59" spans="1:8">
      <c r="A59" s="1" t="s">
        <v>85</v>
      </c>
      <c r="B59" s="7" t="s">
        <v>18</v>
      </c>
      <c r="C59" s="7" t="s">
        <v>8</v>
      </c>
      <c r="D59" s="7" t="s">
        <v>86</v>
      </c>
      <c r="E59" s="7" t="s">
        <v>10</v>
      </c>
      <c r="F59" s="22">
        <f>F60</f>
        <v>974000</v>
      </c>
      <c r="G59" s="22">
        <f>G60</f>
        <v>974000</v>
      </c>
    </row>
    <row r="60" spans="1:8" ht="22.5">
      <c r="A60" s="1" t="s">
        <v>56</v>
      </c>
      <c r="B60" s="7" t="s">
        <v>18</v>
      </c>
      <c r="C60" s="7" t="s">
        <v>8</v>
      </c>
      <c r="D60" s="7" t="s">
        <v>86</v>
      </c>
      <c r="E60" s="7" t="s">
        <v>55</v>
      </c>
      <c r="F60" s="22">
        <v>974000</v>
      </c>
      <c r="G60" s="22">
        <v>974000</v>
      </c>
    </row>
    <row r="61" spans="1:8" ht="56.25">
      <c r="A61" s="53" t="s">
        <v>111</v>
      </c>
      <c r="B61" s="54" t="s">
        <v>18</v>
      </c>
      <c r="C61" s="54" t="s">
        <v>8</v>
      </c>
      <c r="D61" s="54" t="s">
        <v>110</v>
      </c>
      <c r="E61" s="54" t="s">
        <v>10</v>
      </c>
      <c r="F61" s="61">
        <f>SUM(F62)</f>
        <v>26000</v>
      </c>
      <c r="G61" s="61">
        <f>SUM(G62)</f>
        <v>26000</v>
      </c>
    </row>
    <row r="62" spans="1:8" ht="22.5">
      <c r="A62" s="1" t="s">
        <v>56</v>
      </c>
      <c r="B62" s="54" t="s">
        <v>18</v>
      </c>
      <c r="C62" s="54" t="s">
        <v>8</v>
      </c>
      <c r="D62" s="54" t="s">
        <v>110</v>
      </c>
      <c r="E62" s="54" t="s">
        <v>55</v>
      </c>
      <c r="F62" s="61">
        <v>26000</v>
      </c>
      <c r="G62" s="61">
        <v>26000</v>
      </c>
    </row>
    <row r="63" spans="1:8">
      <c r="A63" s="37" t="s">
        <v>78</v>
      </c>
      <c r="B63" s="18" t="s">
        <v>18</v>
      </c>
      <c r="C63" s="18" t="s">
        <v>12</v>
      </c>
      <c r="D63" s="18" t="s">
        <v>62</v>
      </c>
      <c r="E63" s="18" t="s">
        <v>10</v>
      </c>
      <c r="F63" s="25">
        <f>F64+F66</f>
        <v>8000000</v>
      </c>
      <c r="G63" s="25">
        <f>G64+G66</f>
        <v>8000000</v>
      </c>
    </row>
    <row r="64" spans="1:8">
      <c r="A64" s="30" t="s">
        <v>66</v>
      </c>
      <c r="B64" s="15" t="s">
        <v>18</v>
      </c>
      <c r="C64" s="15" t="s">
        <v>12</v>
      </c>
      <c r="D64" s="15" t="s">
        <v>63</v>
      </c>
      <c r="E64" s="15" t="s">
        <v>10</v>
      </c>
      <c r="F64" s="22">
        <f>F65</f>
        <v>7628700</v>
      </c>
      <c r="G64" s="22">
        <f>G65</f>
        <v>7938200</v>
      </c>
    </row>
    <row r="65" spans="1:9" ht="22.5">
      <c r="A65" s="1" t="s">
        <v>56</v>
      </c>
      <c r="B65" s="15" t="s">
        <v>18</v>
      </c>
      <c r="C65" s="15" t="s">
        <v>12</v>
      </c>
      <c r="D65" s="15" t="s">
        <v>63</v>
      </c>
      <c r="E65" s="15" t="s">
        <v>55</v>
      </c>
      <c r="F65" s="22">
        <v>7628700</v>
      </c>
      <c r="G65" s="22">
        <v>7938200</v>
      </c>
    </row>
    <row r="66" spans="1:9" ht="45">
      <c r="A66" s="53" t="s">
        <v>113</v>
      </c>
      <c r="B66" s="54" t="s">
        <v>18</v>
      </c>
      <c r="C66" s="54" t="s">
        <v>12</v>
      </c>
      <c r="D66" s="54" t="s">
        <v>112</v>
      </c>
      <c r="E66" s="54" t="s">
        <v>10</v>
      </c>
      <c r="F66" s="61">
        <f>SUM(F67)</f>
        <v>371300</v>
      </c>
      <c r="G66" s="61">
        <f>SUM(G67)</f>
        <v>61800</v>
      </c>
    </row>
    <row r="67" spans="1:9">
      <c r="A67" s="1" t="s">
        <v>103</v>
      </c>
      <c r="B67" s="15" t="s">
        <v>18</v>
      </c>
      <c r="C67" s="15" t="s">
        <v>12</v>
      </c>
      <c r="D67" s="15" t="s">
        <v>102</v>
      </c>
      <c r="E67" s="15" t="s">
        <v>10</v>
      </c>
      <c r="F67" s="22">
        <f>F68</f>
        <v>371300</v>
      </c>
      <c r="G67" s="22">
        <f>G68</f>
        <v>61800</v>
      </c>
    </row>
    <row r="68" spans="1:9" ht="22.5">
      <c r="A68" s="1" t="s">
        <v>56</v>
      </c>
      <c r="B68" s="15" t="s">
        <v>18</v>
      </c>
      <c r="C68" s="15" t="s">
        <v>12</v>
      </c>
      <c r="D68" s="15" t="s">
        <v>102</v>
      </c>
      <c r="E68" s="15" t="s">
        <v>55</v>
      </c>
      <c r="F68" s="22">
        <v>371300</v>
      </c>
      <c r="G68" s="22">
        <v>61800</v>
      </c>
    </row>
    <row r="69" spans="1:9">
      <c r="A69" s="31" t="s">
        <v>69</v>
      </c>
      <c r="B69" s="18" t="s">
        <v>18</v>
      </c>
      <c r="C69" s="18" t="s">
        <v>14</v>
      </c>
      <c r="D69" s="18" t="s">
        <v>7</v>
      </c>
      <c r="E69" s="18" t="s">
        <v>10</v>
      </c>
      <c r="F69" s="25">
        <f>F74+F76+F78+F72+F70+F80</f>
        <v>10000000</v>
      </c>
      <c r="G69" s="25">
        <f>G74+G76+G78+G72+G70+G80</f>
        <v>10000000</v>
      </c>
      <c r="H69" s="82"/>
    </row>
    <row r="70" spans="1:9" ht="22.5">
      <c r="A70" s="53" t="s">
        <v>128</v>
      </c>
      <c r="B70" s="54" t="s">
        <v>18</v>
      </c>
      <c r="C70" s="54" t="s">
        <v>14</v>
      </c>
      <c r="D70" s="54" t="s">
        <v>116</v>
      </c>
      <c r="E70" s="54"/>
      <c r="F70" s="73">
        <f>SUM(F71)</f>
        <v>77000</v>
      </c>
      <c r="G70" s="73">
        <f>SUM(G71)</f>
        <v>77000</v>
      </c>
    </row>
    <row r="71" spans="1:9" ht="22.5">
      <c r="A71" s="1" t="s">
        <v>56</v>
      </c>
      <c r="B71" s="54" t="s">
        <v>18</v>
      </c>
      <c r="C71" s="54" t="s">
        <v>14</v>
      </c>
      <c r="D71" s="54" t="s">
        <v>126</v>
      </c>
      <c r="E71" s="54" t="s">
        <v>55</v>
      </c>
      <c r="F71" s="61">
        <v>77000</v>
      </c>
      <c r="G71" s="61">
        <v>77000</v>
      </c>
      <c r="I71" s="56"/>
    </row>
    <row r="72" spans="1:9" ht="22.5">
      <c r="A72" s="53" t="s">
        <v>115</v>
      </c>
      <c r="B72" s="54" t="s">
        <v>18</v>
      </c>
      <c r="C72" s="54" t="s">
        <v>14</v>
      </c>
      <c r="D72" s="54" t="s">
        <v>114</v>
      </c>
      <c r="E72" s="54" t="s">
        <v>10</v>
      </c>
      <c r="F72" s="73">
        <f>SUM(F73)</f>
        <v>1332100</v>
      </c>
      <c r="G72" s="73">
        <f>SUM(G73)</f>
        <v>106000</v>
      </c>
    </row>
    <row r="73" spans="1:9" ht="22.5">
      <c r="A73" s="1" t="s">
        <v>56</v>
      </c>
      <c r="B73" s="54" t="s">
        <v>18</v>
      </c>
      <c r="C73" s="54" t="s">
        <v>14</v>
      </c>
      <c r="D73" s="54" t="s">
        <v>130</v>
      </c>
      <c r="E73" s="54" t="s">
        <v>55</v>
      </c>
      <c r="F73" s="61">
        <v>1332100</v>
      </c>
      <c r="G73" s="61">
        <v>106000</v>
      </c>
    </row>
    <row r="74" spans="1:9">
      <c r="A74" s="31" t="s">
        <v>73</v>
      </c>
      <c r="B74" s="21" t="s">
        <v>18</v>
      </c>
      <c r="C74" s="21" t="s">
        <v>14</v>
      </c>
      <c r="D74" s="21" t="s">
        <v>71</v>
      </c>
      <c r="E74" s="21" t="s">
        <v>10</v>
      </c>
      <c r="F74" s="25">
        <f>SUM(F75)</f>
        <v>1800000</v>
      </c>
      <c r="G74" s="25">
        <f>SUM(G75)</f>
        <v>1800000</v>
      </c>
    </row>
    <row r="75" spans="1:9" ht="22.5">
      <c r="A75" s="30" t="s">
        <v>65</v>
      </c>
      <c r="B75" s="21" t="s">
        <v>18</v>
      </c>
      <c r="C75" s="21" t="s">
        <v>14</v>
      </c>
      <c r="D75" s="21" t="s">
        <v>71</v>
      </c>
      <c r="E75" s="15" t="s">
        <v>55</v>
      </c>
      <c r="F75" s="22">
        <v>1800000</v>
      </c>
      <c r="G75" s="22">
        <v>1800000</v>
      </c>
    </row>
    <row r="76" spans="1:9">
      <c r="A76" s="30" t="s">
        <v>134</v>
      </c>
      <c r="B76" s="15" t="s">
        <v>18</v>
      </c>
      <c r="C76" s="15" t="s">
        <v>14</v>
      </c>
      <c r="D76" s="15" t="s">
        <v>135</v>
      </c>
      <c r="E76" s="15" t="s">
        <v>10</v>
      </c>
      <c r="F76" s="25">
        <f>SUM(F77)</f>
        <v>400000</v>
      </c>
      <c r="G76" s="25">
        <f>SUM(G77)</f>
        <v>400000</v>
      </c>
    </row>
    <row r="77" spans="1:9" ht="22.5">
      <c r="A77" s="1" t="s">
        <v>56</v>
      </c>
      <c r="B77" s="54" t="s">
        <v>18</v>
      </c>
      <c r="C77" s="54" t="s">
        <v>14</v>
      </c>
      <c r="D77" s="15" t="s">
        <v>135</v>
      </c>
      <c r="E77" s="54" t="s">
        <v>55</v>
      </c>
      <c r="F77" s="61">
        <v>400000</v>
      </c>
      <c r="G77" s="61">
        <v>400000</v>
      </c>
    </row>
    <row r="78" spans="1:9">
      <c r="A78" s="1" t="s">
        <v>129</v>
      </c>
      <c r="B78" s="15" t="s">
        <v>18</v>
      </c>
      <c r="C78" s="15" t="s">
        <v>14</v>
      </c>
      <c r="D78" s="15" t="s">
        <v>127</v>
      </c>
      <c r="E78" s="15" t="s">
        <v>10</v>
      </c>
      <c r="F78" s="25">
        <f>SUM(F79)</f>
        <v>923000</v>
      </c>
      <c r="G78" s="25">
        <f>SUM(G79)</f>
        <v>923000</v>
      </c>
      <c r="H78" s="56"/>
    </row>
    <row r="79" spans="1:9" ht="22.5">
      <c r="A79" s="1" t="s">
        <v>56</v>
      </c>
      <c r="B79" s="15" t="s">
        <v>18</v>
      </c>
      <c r="C79" s="15" t="s">
        <v>14</v>
      </c>
      <c r="D79" s="15" t="s">
        <v>127</v>
      </c>
      <c r="E79" s="15" t="s">
        <v>55</v>
      </c>
      <c r="F79" s="22">
        <v>923000</v>
      </c>
      <c r="G79" s="22">
        <v>923000</v>
      </c>
    </row>
    <row r="80" spans="1:9">
      <c r="A80" s="1" t="s">
        <v>131</v>
      </c>
      <c r="B80" s="54" t="s">
        <v>132</v>
      </c>
      <c r="C80" s="54" t="s">
        <v>14</v>
      </c>
      <c r="D80" s="54" t="s">
        <v>68</v>
      </c>
      <c r="E80" s="54" t="s">
        <v>10</v>
      </c>
      <c r="F80" s="73">
        <f>SUM(F81)</f>
        <v>5467900</v>
      </c>
      <c r="G80" s="73">
        <f>SUM(G81)</f>
        <v>6694000</v>
      </c>
    </row>
    <row r="81" spans="1:7" ht="22.5">
      <c r="A81" s="30" t="s">
        <v>65</v>
      </c>
      <c r="B81" s="54" t="s">
        <v>18</v>
      </c>
      <c r="C81" s="54" t="s">
        <v>14</v>
      </c>
      <c r="D81" s="54" t="s">
        <v>68</v>
      </c>
      <c r="E81" s="54" t="s">
        <v>55</v>
      </c>
      <c r="F81" s="61">
        <v>5467900</v>
      </c>
      <c r="G81" s="61">
        <v>6694000</v>
      </c>
    </row>
    <row r="82" spans="1:7">
      <c r="A82" s="37" t="s">
        <v>82</v>
      </c>
      <c r="B82" s="18" t="s">
        <v>18</v>
      </c>
      <c r="C82" s="18" t="s">
        <v>18</v>
      </c>
      <c r="D82" s="18" t="s">
        <v>7</v>
      </c>
      <c r="E82" s="18" t="s">
        <v>10</v>
      </c>
      <c r="F82" s="25">
        <f>SUM(F83)</f>
        <v>2000000</v>
      </c>
      <c r="G82" s="25">
        <f>SUM(G83)</f>
        <v>2000000</v>
      </c>
    </row>
    <row r="83" spans="1:7" ht="22.5">
      <c r="A83" s="30" t="s">
        <v>47</v>
      </c>
      <c r="B83" s="15" t="s">
        <v>18</v>
      </c>
      <c r="C83" s="15" t="s">
        <v>18</v>
      </c>
      <c r="D83" s="15" t="s">
        <v>46</v>
      </c>
      <c r="E83" s="15" t="s">
        <v>10</v>
      </c>
      <c r="F83" s="22">
        <f>SUM(F84)</f>
        <v>2000000</v>
      </c>
      <c r="G83" s="22">
        <f>SUM(G84)</f>
        <v>2000000</v>
      </c>
    </row>
    <row r="84" spans="1:7" ht="22.5">
      <c r="A84" s="30" t="s">
        <v>99</v>
      </c>
      <c r="B84" s="15" t="s">
        <v>18</v>
      </c>
      <c r="C84" s="15" t="s">
        <v>18</v>
      </c>
      <c r="D84" s="15" t="s">
        <v>46</v>
      </c>
      <c r="E84" s="15" t="s">
        <v>98</v>
      </c>
      <c r="F84" s="22">
        <v>2000000</v>
      </c>
      <c r="G84" s="22">
        <v>2000000</v>
      </c>
    </row>
    <row r="85" spans="1:7">
      <c r="A85" s="49" t="s">
        <v>24</v>
      </c>
      <c r="B85" s="19" t="s">
        <v>26</v>
      </c>
      <c r="C85" s="19" t="s">
        <v>9</v>
      </c>
      <c r="D85" s="19" t="s">
        <v>7</v>
      </c>
      <c r="E85" s="19" t="s">
        <v>10</v>
      </c>
      <c r="F85" s="26">
        <f>F86+F90+F94</f>
        <v>3000000</v>
      </c>
      <c r="G85" s="26">
        <f>G86+G90+G94</f>
        <v>3000000</v>
      </c>
    </row>
    <row r="86" spans="1:7">
      <c r="A86" s="17" t="s">
        <v>25</v>
      </c>
      <c r="B86" s="18" t="s">
        <v>26</v>
      </c>
      <c r="C86" s="18" t="s">
        <v>8</v>
      </c>
      <c r="D86" s="18" t="s">
        <v>7</v>
      </c>
      <c r="E86" s="18" t="s">
        <v>10</v>
      </c>
      <c r="F86" s="25">
        <f>F87</f>
        <v>1000000</v>
      </c>
      <c r="G86" s="25">
        <f>G87</f>
        <v>1000000</v>
      </c>
    </row>
    <row r="87" spans="1:7" ht="22.5">
      <c r="A87" s="11" t="s">
        <v>49</v>
      </c>
      <c r="B87" s="15" t="s">
        <v>26</v>
      </c>
      <c r="C87" s="15" t="s">
        <v>8</v>
      </c>
      <c r="D87" s="15" t="s">
        <v>96</v>
      </c>
      <c r="E87" s="15" t="s">
        <v>10</v>
      </c>
      <c r="F87" s="10">
        <f>SUM(F88:F89)</f>
        <v>1000000</v>
      </c>
      <c r="G87" s="10">
        <f>SUM(G88:G89)</f>
        <v>1000000</v>
      </c>
    </row>
    <row r="88" spans="1:7" ht="22.5">
      <c r="A88" s="31" t="s">
        <v>65</v>
      </c>
      <c r="B88" s="15" t="s">
        <v>26</v>
      </c>
      <c r="C88" s="15" t="s">
        <v>8</v>
      </c>
      <c r="D88" s="15" t="s">
        <v>96</v>
      </c>
      <c r="E88" s="15" t="s">
        <v>64</v>
      </c>
      <c r="F88" s="10">
        <v>300000</v>
      </c>
      <c r="G88" s="10">
        <v>300000</v>
      </c>
    </row>
    <row r="89" spans="1:7" ht="22.5">
      <c r="A89" s="1" t="s">
        <v>56</v>
      </c>
      <c r="B89" s="15" t="s">
        <v>26</v>
      </c>
      <c r="C89" s="15" t="s">
        <v>8</v>
      </c>
      <c r="D89" s="15" t="s">
        <v>96</v>
      </c>
      <c r="E89" s="15" t="s">
        <v>55</v>
      </c>
      <c r="F89" s="22">
        <v>700000</v>
      </c>
      <c r="G89" s="22">
        <v>700000</v>
      </c>
    </row>
    <row r="90" spans="1:7">
      <c r="A90" s="17" t="s">
        <v>27</v>
      </c>
      <c r="B90" s="18" t="s">
        <v>26</v>
      </c>
      <c r="C90" s="18" t="s">
        <v>12</v>
      </c>
      <c r="D90" s="18" t="s">
        <v>7</v>
      </c>
      <c r="E90" s="18" t="s">
        <v>10</v>
      </c>
      <c r="F90" s="25">
        <f>F91+F116+F118+F120+F125</f>
        <v>1000000</v>
      </c>
      <c r="G90" s="25">
        <f>G91+G116+G118+G120+G125</f>
        <v>1000000</v>
      </c>
    </row>
    <row r="91" spans="1:7" ht="22.5">
      <c r="A91" s="11" t="s">
        <v>49</v>
      </c>
      <c r="B91" s="15" t="s">
        <v>26</v>
      </c>
      <c r="C91" s="15" t="s">
        <v>12</v>
      </c>
      <c r="D91" s="15" t="s">
        <v>97</v>
      </c>
      <c r="E91" s="15" t="s">
        <v>10</v>
      </c>
      <c r="F91" s="10">
        <f>SUM(F92:F93)</f>
        <v>1000000</v>
      </c>
      <c r="G91" s="10">
        <f>SUM(G92:G93)</f>
        <v>1000000</v>
      </c>
    </row>
    <row r="92" spans="1:7" ht="22.5">
      <c r="A92" s="31" t="s">
        <v>65</v>
      </c>
      <c r="B92" s="15" t="s">
        <v>26</v>
      </c>
      <c r="C92" s="15" t="s">
        <v>12</v>
      </c>
      <c r="D92" s="15" t="s">
        <v>97</v>
      </c>
      <c r="E92" s="15" t="s">
        <v>64</v>
      </c>
      <c r="F92" s="10">
        <v>300000</v>
      </c>
      <c r="G92" s="10">
        <v>300000</v>
      </c>
    </row>
    <row r="93" spans="1:7" ht="22.5">
      <c r="A93" s="1" t="s">
        <v>56</v>
      </c>
      <c r="B93" s="15" t="s">
        <v>26</v>
      </c>
      <c r="C93" s="15" t="s">
        <v>12</v>
      </c>
      <c r="D93" s="15" t="s">
        <v>97</v>
      </c>
      <c r="E93" s="15" t="s">
        <v>55</v>
      </c>
      <c r="F93" s="22">
        <v>700000</v>
      </c>
      <c r="G93" s="22">
        <v>700000</v>
      </c>
    </row>
    <row r="94" spans="1:7">
      <c r="A94" s="1" t="s">
        <v>124</v>
      </c>
      <c r="B94" s="15" t="s">
        <v>26</v>
      </c>
      <c r="C94" s="15" t="s">
        <v>12</v>
      </c>
      <c r="D94" s="15" t="s">
        <v>125</v>
      </c>
      <c r="E94" s="15" t="s">
        <v>10</v>
      </c>
      <c r="F94" s="25">
        <f>SUM(F95:F96)</f>
        <v>1000000</v>
      </c>
      <c r="G94" s="25">
        <f>SUM(G95:G96)</f>
        <v>1000000</v>
      </c>
    </row>
    <row r="95" spans="1:7" ht="22.5">
      <c r="A95" s="31" t="s">
        <v>65</v>
      </c>
      <c r="B95" s="15" t="s">
        <v>26</v>
      </c>
      <c r="C95" s="15" t="s">
        <v>12</v>
      </c>
      <c r="D95" s="15" t="s">
        <v>123</v>
      </c>
      <c r="E95" s="15" t="s">
        <v>64</v>
      </c>
      <c r="F95" s="22">
        <v>200000</v>
      </c>
      <c r="G95" s="22">
        <v>200000</v>
      </c>
    </row>
    <row r="96" spans="1:7" ht="22.5">
      <c r="A96" s="1" t="s">
        <v>56</v>
      </c>
      <c r="B96" s="15" t="s">
        <v>26</v>
      </c>
      <c r="C96" s="15" t="s">
        <v>12</v>
      </c>
      <c r="D96" s="15" t="s">
        <v>123</v>
      </c>
      <c r="E96" s="15" t="s">
        <v>55</v>
      </c>
      <c r="F96" s="22">
        <v>800000</v>
      </c>
      <c r="G96" s="22">
        <v>800000</v>
      </c>
    </row>
    <row r="97" spans="1:7">
      <c r="A97" s="49" t="s">
        <v>51</v>
      </c>
      <c r="B97" s="19" t="s">
        <v>23</v>
      </c>
      <c r="C97" s="19" t="s">
        <v>9</v>
      </c>
      <c r="D97" s="19" t="s">
        <v>7</v>
      </c>
      <c r="E97" s="19" t="s">
        <v>10</v>
      </c>
      <c r="F97" s="26">
        <f>F98</f>
        <v>800000</v>
      </c>
      <c r="G97" s="26">
        <f>G98</f>
        <v>800000</v>
      </c>
    </row>
    <row r="98" spans="1:7">
      <c r="A98" s="17" t="s">
        <v>29</v>
      </c>
      <c r="B98" s="18" t="s">
        <v>23</v>
      </c>
      <c r="C98" s="18" t="s">
        <v>17</v>
      </c>
      <c r="D98" s="18" t="s">
        <v>7</v>
      </c>
      <c r="E98" s="18" t="s">
        <v>10</v>
      </c>
      <c r="F98" s="25">
        <f>F99+F102</f>
        <v>800000</v>
      </c>
      <c r="G98" s="25">
        <f>G99+G102</f>
        <v>800000</v>
      </c>
    </row>
    <row r="99" spans="1:7" ht="22.5">
      <c r="A99" s="11" t="s">
        <v>95</v>
      </c>
      <c r="B99" s="15" t="s">
        <v>23</v>
      </c>
      <c r="C99" s="15" t="s">
        <v>17</v>
      </c>
      <c r="D99" s="15" t="s">
        <v>87</v>
      </c>
      <c r="E99" s="15" t="s">
        <v>10</v>
      </c>
      <c r="F99" s="83">
        <f>SUM(F100:F101)</f>
        <v>750000</v>
      </c>
      <c r="G99" s="83">
        <f>SUM(G100:G101)</f>
        <v>750000</v>
      </c>
    </row>
    <row r="100" spans="1:7" ht="22.5">
      <c r="A100" s="11" t="s">
        <v>121</v>
      </c>
      <c r="B100" s="15" t="s">
        <v>23</v>
      </c>
      <c r="C100" s="15" t="s">
        <v>17</v>
      </c>
      <c r="D100" s="15" t="s">
        <v>122</v>
      </c>
      <c r="E100" s="15" t="s">
        <v>88</v>
      </c>
      <c r="F100" s="22">
        <v>48000</v>
      </c>
      <c r="G100" s="22">
        <v>48000</v>
      </c>
    </row>
    <row r="101" spans="1:7" ht="22.5">
      <c r="A101" s="1" t="s">
        <v>56</v>
      </c>
      <c r="B101" s="15" t="s">
        <v>23</v>
      </c>
      <c r="C101" s="15" t="s">
        <v>17</v>
      </c>
      <c r="D101" s="15" t="s">
        <v>87</v>
      </c>
      <c r="E101" s="15" t="s">
        <v>55</v>
      </c>
      <c r="F101" s="22">
        <v>702000</v>
      </c>
      <c r="G101" s="22">
        <v>702000</v>
      </c>
    </row>
    <row r="102" spans="1:7">
      <c r="A102" s="38" t="s">
        <v>120</v>
      </c>
      <c r="B102" s="15" t="s">
        <v>23</v>
      </c>
      <c r="C102" s="15" t="s">
        <v>17</v>
      </c>
      <c r="D102" s="15" t="s">
        <v>145</v>
      </c>
      <c r="E102" s="15" t="s">
        <v>10</v>
      </c>
      <c r="F102" s="83">
        <f>SUM(F103)</f>
        <v>50000</v>
      </c>
      <c r="G102" s="83">
        <f>SUM(G103)</f>
        <v>50000</v>
      </c>
    </row>
    <row r="103" spans="1:7" ht="22.5">
      <c r="A103" s="1" t="s">
        <v>56</v>
      </c>
      <c r="B103" s="15" t="s">
        <v>23</v>
      </c>
      <c r="C103" s="15" t="s">
        <v>17</v>
      </c>
      <c r="D103" s="15" t="s">
        <v>119</v>
      </c>
      <c r="E103" s="15" t="s">
        <v>55</v>
      </c>
      <c r="F103" s="22">
        <v>50000</v>
      </c>
      <c r="G103" s="22">
        <v>50000</v>
      </c>
    </row>
    <row r="104" spans="1:7">
      <c r="A104" s="4" t="s">
        <v>149</v>
      </c>
      <c r="B104" s="15" t="s">
        <v>31</v>
      </c>
      <c r="C104" s="15" t="s">
        <v>9</v>
      </c>
      <c r="D104" s="15" t="s">
        <v>7</v>
      </c>
      <c r="E104" s="15" t="s">
        <v>10</v>
      </c>
      <c r="F104" s="26">
        <f>SUM(F105)</f>
        <v>280140</v>
      </c>
      <c r="G104" s="26">
        <f>SUM(G105)</f>
        <v>280140</v>
      </c>
    </row>
    <row r="105" spans="1:7" ht="45">
      <c r="A105" s="1" t="s">
        <v>152</v>
      </c>
      <c r="B105" s="15" t="s">
        <v>31</v>
      </c>
      <c r="C105" s="15" t="s">
        <v>14</v>
      </c>
      <c r="D105" s="15" t="s">
        <v>146</v>
      </c>
      <c r="E105" s="15" t="s">
        <v>10</v>
      </c>
      <c r="F105" s="22">
        <f>SUM(F106:F107)</f>
        <v>280140</v>
      </c>
      <c r="G105" s="22">
        <f>SUM(G106:G107)</f>
        <v>280140</v>
      </c>
    </row>
    <row r="106" spans="1:7" ht="22.5">
      <c r="A106" s="1" t="s">
        <v>56</v>
      </c>
      <c r="B106" s="15" t="s">
        <v>31</v>
      </c>
      <c r="C106" s="15" t="s">
        <v>14</v>
      </c>
      <c r="D106" s="15" t="s">
        <v>146</v>
      </c>
      <c r="E106" s="15" t="s">
        <v>55</v>
      </c>
      <c r="F106" s="22">
        <v>4140</v>
      </c>
      <c r="G106" s="22">
        <v>4140</v>
      </c>
    </row>
    <row r="107" spans="1:7">
      <c r="A107" s="1" t="s">
        <v>147</v>
      </c>
      <c r="B107" s="15" t="s">
        <v>31</v>
      </c>
      <c r="C107" s="15" t="s">
        <v>14</v>
      </c>
      <c r="D107" s="15" t="s">
        <v>146</v>
      </c>
      <c r="E107" s="15" t="s">
        <v>148</v>
      </c>
      <c r="F107" s="22">
        <v>276000</v>
      </c>
      <c r="G107" s="22">
        <v>276000</v>
      </c>
    </row>
    <row r="108" spans="1:7">
      <c r="A108" s="4" t="s">
        <v>30</v>
      </c>
      <c r="B108" s="5" t="s">
        <v>32</v>
      </c>
      <c r="C108" s="5" t="s">
        <v>9</v>
      </c>
      <c r="D108" s="5" t="s">
        <v>7</v>
      </c>
      <c r="E108" s="5" t="s">
        <v>10</v>
      </c>
      <c r="F108" s="26">
        <f t="shared" ref="F108:G110" si="1">F109</f>
        <v>1000000</v>
      </c>
      <c r="G108" s="26">
        <f t="shared" si="1"/>
        <v>1000000</v>
      </c>
    </row>
    <row r="109" spans="1:7">
      <c r="A109" s="3" t="s">
        <v>41</v>
      </c>
      <c r="B109" s="6" t="s">
        <v>32</v>
      </c>
      <c r="C109" s="6" t="s">
        <v>12</v>
      </c>
      <c r="D109" s="6" t="s">
        <v>7</v>
      </c>
      <c r="E109" s="6" t="s">
        <v>10</v>
      </c>
      <c r="F109" s="25">
        <f t="shared" si="1"/>
        <v>1000000</v>
      </c>
      <c r="G109" s="25">
        <f t="shared" si="1"/>
        <v>1000000</v>
      </c>
    </row>
    <row r="110" spans="1:7">
      <c r="A110" s="1" t="s">
        <v>43</v>
      </c>
      <c r="B110" s="20" t="s">
        <v>32</v>
      </c>
      <c r="C110" s="7" t="s">
        <v>12</v>
      </c>
      <c r="D110" s="7" t="s">
        <v>34</v>
      </c>
      <c r="E110" s="20" t="s">
        <v>10</v>
      </c>
      <c r="F110" s="22">
        <f t="shared" si="1"/>
        <v>1000000</v>
      </c>
      <c r="G110" s="22">
        <f t="shared" si="1"/>
        <v>1000000</v>
      </c>
    </row>
    <row r="111" spans="1:7" ht="22.5">
      <c r="A111" s="1" t="s">
        <v>56</v>
      </c>
      <c r="B111" s="7" t="s">
        <v>32</v>
      </c>
      <c r="C111" s="7" t="s">
        <v>12</v>
      </c>
      <c r="D111" s="7" t="s">
        <v>34</v>
      </c>
      <c r="E111" s="7" t="s">
        <v>55</v>
      </c>
      <c r="F111" s="22">
        <v>1000000</v>
      </c>
      <c r="G111" s="22">
        <v>1000000</v>
      </c>
    </row>
    <row r="112" spans="1:7" ht="15">
      <c r="A112" s="50" t="s">
        <v>2</v>
      </c>
      <c r="B112" s="7"/>
      <c r="C112" s="7"/>
      <c r="D112" s="7"/>
      <c r="E112" s="7"/>
      <c r="F112" s="51">
        <f>F108+F104+F97+F85+F57+F36+F31+F6+F46</f>
        <v>65519100</v>
      </c>
      <c r="G112" s="51">
        <f>G108+G104+G97+G85+G57+G36+G31+G6+G46</f>
        <v>61971740</v>
      </c>
    </row>
    <row r="113" spans="1:7">
      <c r="A113" s="46"/>
      <c r="B113" s="47"/>
      <c r="C113" s="47"/>
      <c r="D113" s="47"/>
      <c r="E113" s="47"/>
      <c r="F113" s="48"/>
      <c r="G113" s="48"/>
    </row>
  </sheetData>
  <mergeCells count="8">
    <mergeCell ref="G4:G5"/>
    <mergeCell ref="C1:G1"/>
    <mergeCell ref="A2:F2"/>
    <mergeCell ref="A3:D3"/>
    <mergeCell ref="E3:F3"/>
    <mergeCell ref="A4:A5"/>
    <mergeCell ref="B4:E4"/>
    <mergeCell ref="F4:F5"/>
  </mergeCells>
  <pageMargins left="0.70866141732283472" right="0.31496062992125984" top="0.74803149606299213" bottom="0.74803149606299213" header="0.11811023622047245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3"/>
  <sheetViews>
    <sheetView tabSelected="1" view="pageLayout" topLeftCell="A7" zoomScaleNormal="100" workbookViewId="0">
      <selection activeCell="A7" sqref="A7"/>
    </sheetView>
  </sheetViews>
  <sheetFormatPr defaultRowHeight="12.75"/>
  <cols>
    <col min="1" max="1" width="70.28515625" customWidth="1"/>
    <col min="2" max="2" width="4" customWidth="1"/>
    <col min="3" max="3" width="3.7109375" customWidth="1"/>
    <col min="4" max="4" width="4.140625" customWidth="1"/>
    <col min="5" max="5" width="9" customWidth="1"/>
    <col min="6" max="6" width="5.7109375" customWidth="1"/>
    <col min="7" max="7" width="13" customWidth="1"/>
    <col min="8" max="8" width="12.7109375" customWidth="1"/>
    <col min="9" max="9" width="12.7109375" bestFit="1" customWidth="1"/>
  </cols>
  <sheetData>
    <row r="1" spans="1:8" ht="63.75" customHeight="1">
      <c r="D1" s="84" t="s">
        <v>156</v>
      </c>
      <c r="E1" s="84"/>
      <c r="F1" s="84"/>
      <c r="G1" s="84"/>
      <c r="H1" s="84"/>
    </row>
    <row r="2" spans="1:8" ht="25.5" customHeight="1">
      <c r="A2" s="85" t="s">
        <v>144</v>
      </c>
      <c r="B2" s="85"/>
      <c r="C2" s="85"/>
      <c r="D2" s="85"/>
      <c r="E2" s="85"/>
      <c r="F2" s="85"/>
      <c r="G2" s="85"/>
      <c r="H2" s="85"/>
    </row>
    <row r="3" spans="1:8" ht="9" customHeight="1">
      <c r="A3" s="86"/>
      <c r="B3" s="86"/>
      <c r="C3" s="86"/>
      <c r="D3" s="86"/>
      <c r="E3" s="86"/>
      <c r="F3" s="87"/>
      <c r="G3" s="88"/>
    </row>
    <row r="4" spans="1:8">
      <c r="A4" s="89" t="s">
        <v>0</v>
      </c>
      <c r="B4" s="94" t="s">
        <v>137</v>
      </c>
      <c r="C4" s="91" t="s">
        <v>1</v>
      </c>
      <c r="D4" s="91"/>
      <c r="E4" s="91"/>
      <c r="F4" s="91"/>
      <c r="G4" s="92">
        <v>2016</v>
      </c>
      <c r="H4" s="92">
        <v>2017</v>
      </c>
    </row>
    <row r="5" spans="1:8" ht="45">
      <c r="A5" s="90"/>
      <c r="B5" s="95"/>
      <c r="C5" s="33" t="s">
        <v>4</v>
      </c>
      <c r="D5" s="34" t="s">
        <v>58</v>
      </c>
      <c r="E5" s="34" t="s">
        <v>5</v>
      </c>
      <c r="F5" s="35" t="s">
        <v>6</v>
      </c>
      <c r="G5" s="93"/>
      <c r="H5" s="93"/>
    </row>
    <row r="6" spans="1:8">
      <c r="A6" s="66" t="s">
        <v>138</v>
      </c>
      <c r="B6" s="66">
        <v>906</v>
      </c>
      <c r="C6" s="33"/>
      <c r="D6" s="34"/>
      <c r="E6" s="34"/>
      <c r="F6" s="35"/>
      <c r="G6" s="70"/>
      <c r="H6" s="70"/>
    </row>
    <row r="7" spans="1:8">
      <c r="A7" s="2" t="s">
        <v>3</v>
      </c>
      <c r="B7" s="2"/>
      <c r="C7" s="5" t="s">
        <v>8</v>
      </c>
      <c r="D7" s="5" t="s">
        <v>9</v>
      </c>
      <c r="E7" s="5" t="s">
        <v>7</v>
      </c>
      <c r="F7" s="5" t="s">
        <v>10</v>
      </c>
      <c r="G7" s="26">
        <f>G8+G11+G14+G25+G22</f>
        <v>11887975</v>
      </c>
      <c r="H7" s="26">
        <f>H8+H11+H14+H25+H22</f>
        <v>11887975</v>
      </c>
    </row>
    <row r="8" spans="1:8" ht="22.5">
      <c r="A8" s="3" t="s">
        <v>11</v>
      </c>
      <c r="B8" s="3"/>
      <c r="C8" s="6" t="s">
        <v>8</v>
      </c>
      <c r="D8" s="6" t="s">
        <v>12</v>
      </c>
      <c r="E8" s="6" t="s">
        <v>7</v>
      </c>
      <c r="F8" s="6" t="s">
        <v>10</v>
      </c>
      <c r="G8" s="25">
        <f>G9</f>
        <v>1122975</v>
      </c>
      <c r="H8" s="25">
        <f>H9</f>
        <v>1122975</v>
      </c>
    </row>
    <row r="9" spans="1:8">
      <c r="A9" s="1" t="s">
        <v>13</v>
      </c>
      <c r="B9" s="1"/>
      <c r="C9" s="7" t="s">
        <v>8</v>
      </c>
      <c r="D9" s="7" t="s">
        <v>12</v>
      </c>
      <c r="E9" s="7" t="s">
        <v>42</v>
      </c>
      <c r="F9" s="7" t="s">
        <v>10</v>
      </c>
      <c r="G9" s="10">
        <f>G10</f>
        <v>1122975</v>
      </c>
      <c r="H9" s="10">
        <f>H10</f>
        <v>1122975</v>
      </c>
    </row>
    <row r="10" spans="1:8" ht="22.5">
      <c r="A10" s="1" t="s">
        <v>53</v>
      </c>
      <c r="B10" s="1"/>
      <c r="C10" s="7" t="s">
        <v>8</v>
      </c>
      <c r="D10" s="7" t="s">
        <v>12</v>
      </c>
      <c r="E10" s="7" t="s">
        <v>42</v>
      </c>
      <c r="F10" s="7" t="s">
        <v>52</v>
      </c>
      <c r="G10" s="10">
        <v>1122975</v>
      </c>
      <c r="H10" s="10">
        <v>1122975</v>
      </c>
    </row>
    <row r="11" spans="1:8" ht="22.5">
      <c r="A11" s="1" t="s">
        <v>136</v>
      </c>
      <c r="B11" s="1"/>
      <c r="C11" s="7" t="s">
        <v>8</v>
      </c>
      <c r="D11" s="7" t="s">
        <v>14</v>
      </c>
      <c r="E11" s="7" t="s">
        <v>7</v>
      </c>
      <c r="F11" s="7" t="s">
        <v>10</v>
      </c>
      <c r="G11" s="25">
        <f>G12</f>
        <v>165000</v>
      </c>
      <c r="H11" s="25">
        <f>H12</f>
        <v>165000</v>
      </c>
    </row>
    <row r="12" spans="1:8">
      <c r="A12" s="36" t="s">
        <v>40</v>
      </c>
      <c r="B12" s="36"/>
      <c r="C12" s="21" t="s">
        <v>8</v>
      </c>
      <c r="D12" s="15" t="s">
        <v>14</v>
      </c>
      <c r="E12" s="21" t="s">
        <v>36</v>
      </c>
      <c r="F12" s="21" t="s">
        <v>10</v>
      </c>
      <c r="G12" s="10">
        <f>SUM(G13)</f>
        <v>165000</v>
      </c>
      <c r="H12" s="10">
        <f>SUM(H13)</f>
        <v>165000</v>
      </c>
    </row>
    <row r="13" spans="1:8" ht="22.5">
      <c r="A13" s="1" t="s">
        <v>56</v>
      </c>
      <c r="B13" s="1"/>
      <c r="C13" s="15" t="s">
        <v>8</v>
      </c>
      <c r="D13" s="15" t="s">
        <v>14</v>
      </c>
      <c r="E13" s="15" t="s">
        <v>36</v>
      </c>
      <c r="F13" s="15" t="s">
        <v>55</v>
      </c>
      <c r="G13" s="10">
        <v>165000</v>
      </c>
      <c r="H13" s="10">
        <v>165000</v>
      </c>
    </row>
    <row r="14" spans="1:8" ht="33.75">
      <c r="A14" s="3" t="s">
        <v>16</v>
      </c>
      <c r="B14" s="3"/>
      <c r="C14" s="6" t="s">
        <v>15</v>
      </c>
      <c r="D14" s="6" t="s">
        <v>17</v>
      </c>
      <c r="E14" s="6" t="s">
        <v>7</v>
      </c>
      <c r="F14" s="6" t="s">
        <v>10</v>
      </c>
      <c r="G14" s="25">
        <f>G15</f>
        <v>10000000</v>
      </c>
      <c r="H14" s="25">
        <f>H15</f>
        <v>10000000</v>
      </c>
    </row>
    <row r="15" spans="1:8">
      <c r="A15" s="36" t="s">
        <v>40</v>
      </c>
      <c r="B15" s="36"/>
      <c r="C15" s="21" t="s">
        <v>8</v>
      </c>
      <c r="D15" s="21" t="s">
        <v>17</v>
      </c>
      <c r="E15" s="21" t="s">
        <v>36</v>
      </c>
      <c r="F15" s="21" t="s">
        <v>10</v>
      </c>
      <c r="G15" s="22">
        <f>SUM(G16:G21)</f>
        <v>10000000</v>
      </c>
      <c r="H15" s="22">
        <f>SUM(H16:H21)</f>
        <v>10000000</v>
      </c>
    </row>
    <row r="16" spans="1:8" ht="22.5">
      <c r="A16" s="1" t="s">
        <v>53</v>
      </c>
      <c r="B16" s="1"/>
      <c r="C16" s="7" t="s">
        <v>8</v>
      </c>
      <c r="D16" s="7" t="s">
        <v>17</v>
      </c>
      <c r="E16" s="7" t="s">
        <v>36</v>
      </c>
      <c r="F16" s="7" t="s">
        <v>52</v>
      </c>
      <c r="G16" s="10">
        <v>6651955</v>
      </c>
      <c r="H16" s="10">
        <v>6651955</v>
      </c>
    </row>
    <row r="17" spans="1:8" ht="22.5">
      <c r="A17" s="53" t="s">
        <v>54</v>
      </c>
      <c r="B17" s="53"/>
      <c r="C17" s="54" t="s">
        <v>8</v>
      </c>
      <c r="D17" s="54" t="s">
        <v>17</v>
      </c>
      <c r="E17" s="54" t="s">
        <v>36</v>
      </c>
      <c r="F17" s="54" t="s">
        <v>133</v>
      </c>
      <c r="G17" s="55">
        <v>1380</v>
      </c>
      <c r="H17" s="55">
        <v>1380</v>
      </c>
    </row>
    <row r="18" spans="1:8">
      <c r="A18" s="11" t="s">
        <v>121</v>
      </c>
      <c r="B18" s="11"/>
      <c r="C18" s="54" t="s">
        <v>8</v>
      </c>
      <c r="D18" s="54" t="s">
        <v>17</v>
      </c>
      <c r="E18" s="54" t="s">
        <v>36</v>
      </c>
      <c r="F18" s="54" t="s">
        <v>88</v>
      </c>
      <c r="G18" s="55">
        <v>500000</v>
      </c>
      <c r="H18" s="55">
        <v>500000</v>
      </c>
    </row>
    <row r="19" spans="1:8" ht="22.5">
      <c r="A19" s="1" t="s">
        <v>56</v>
      </c>
      <c r="B19" s="1"/>
      <c r="C19" s="15" t="s">
        <v>8</v>
      </c>
      <c r="D19" s="15" t="s">
        <v>17</v>
      </c>
      <c r="E19" s="15" t="s">
        <v>36</v>
      </c>
      <c r="F19" s="15" t="s">
        <v>55</v>
      </c>
      <c r="G19" s="10">
        <v>2546665</v>
      </c>
      <c r="H19" s="10">
        <v>2546665</v>
      </c>
    </row>
    <row r="20" spans="1:8">
      <c r="A20" s="31" t="s">
        <v>60</v>
      </c>
      <c r="B20" s="31"/>
      <c r="C20" s="7" t="s">
        <v>8</v>
      </c>
      <c r="D20" s="7" t="s">
        <v>17</v>
      </c>
      <c r="E20" s="7" t="s">
        <v>36</v>
      </c>
      <c r="F20" s="7" t="s">
        <v>57</v>
      </c>
      <c r="G20" s="10">
        <v>150000</v>
      </c>
      <c r="H20" s="10">
        <v>150000</v>
      </c>
    </row>
    <row r="21" spans="1:8">
      <c r="A21" s="30" t="s">
        <v>61</v>
      </c>
      <c r="B21" s="30"/>
      <c r="C21" s="7" t="s">
        <v>8</v>
      </c>
      <c r="D21" s="7" t="s">
        <v>17</v>
      </c>
      <c r="E21" s="7" t="s">
        <v>36</v>
      </c>
      <c r="F21" s="7" t="s">
        <v>59</v>
      </c>
      <c r="G21" s="10">
        <v>150000</v>
      </c>
      <c r="H21" s="10">
        <v>150000</v>
      </c>
    </row>
    <row r="22" spans="1:8">
      <c r="A22" s="42" t="s">
        <v>77</v>
      </c>
      <c r="B22" s="42"/>
      <c r="C22" s="6" t="s">
        <v>8</v>
      </c>
      <c r="D22" s="6" t="s">
        <v>26</v>
      </c>
      <c r="E22" s="6" t="s">
        <v>7</v>
      </c>
      <c r="F22" s="6" t="s">
        <v>10</v>
      </c>
      <c r="G22" s="25">
        <f>G23</f>
        <v>0</v>
      </c>
      <c r="H22" s="25">
        <f>H23</f>
        <v>0</v>
      </c>
    </row>
    <row r="23" spans="1:8">
      <c r="A23" s="31" t="s">
        <v>76</v>
      </c>
      <c r="B23" s="31"/>
      <c r="C23" s="7" t="s">
        <v>8</v>
      </c>
      <c r="D23" s="7" t="s">
        <v>26</v>
      </c>
      <c r="E23" s="7" t="s">
        <v>140</v>
      </c>
      <c r="F23" s="7" t="s">
        <v>10</v>
      </c>
      <c r="G23" s="10">
        <f>G24</f>
        <v>0</v>
      </c>
      <c r="H23" s="10">
        <f>H24</f>
        <v>0</v>
      </c>
    </row>
    <row r="24" spans="1:8" ht="33.75">
      <c r="A24" s="1" t="s">
        <v>79</v>
      </c>
      <c r="B24" s="1"/>
      <c r="C24" s="7" t="s">
        <v>8</v>
      </c>
      <c r="D24" s="7" t="s">
        <v>26</v>
      </c>
      <c r="E24" s="7" t="s">
        <v>140</v>
      </c>
      <c r="F24" s="7" t="s">
        <v>139</v>
      </c>
      <c r="G24" s="10">
        <v>0</v>
      </c>
      <c r="H24" s="10">
        <v>0</v>
      </c>
    </row>
    <row r="25" spans="1:8">
      <c r="A25" s="57" t="s">
        <v>20</v>
      </c>
      <c r="B25" s="57"/>
      <c r="C25" s="6" t="s">
        <v>8</v>
      </c>
      <c r="D25" s="6" t="s">
        <v>37</v>
      </c>
      <c r="E25" s="6" t="s">
        <v>7</v>
      </c>
      <c r="F25" s="6" t="s">
        <v>10</v>
      </c>
      <c r="G25" s="58">
        <f>SUM(G26+G28+G30)</f>
        <v>600000</v>
      </c>
      <c r="H25" s="58">
        <f>SUM(H26+H28+H30)</f>
        <v>600000</v>
      </c>
    </row>
    <row r="26" spans="1:8">
      <c r="A26" s="36" t="s">
        <v>40</v>
      </c>
      <c r="B26" s="36"/>
      <c r="C26" s="6" t="s">
        <v>8</v>
      </c>
      <c r="D26" s="6" t="s">
        <v>37</v>
      </c>
      <c r="E26" s="20" t="s">
        <v>36</v>
      </c>
      <c r="F26" s="7" t="s">
        <v>10</v>
      </c>
      <c r="G26" s="61">
        <f>SUM(G27)</f>
        <v>522110</v>
      </c>
      <c r="H26" s="61">
        <f>SUM(H27)</f>
        <v>522110</v>
      </c>
    </row>
    <row r="27" spans="1:8" ht="22.5">
      <c r="A27" s="1" t="s">
        <v>56</v>
      </c>
      <c r="B27" s="1"/>
      <c r="C27" s="6" t="s">
        <v>8</v>
      </c>
      <c r="D27" s="6" t="s">
        <v>37</v>
      </c>
      <c r="E27" s="20" t="s">
        <v>36</v>
      </c>
      <c r="F27" s="20" t="s">
        <v>55</v>
      </c>
      <c r="G27" s="61">
        <v>522110</v>
      </c>
      <c r="H27" s="61">
        <v>522110</v>
      </c>
    </row>
    <row r="28" spans="1:8" ht="22.5">
      <c r="A28" s="53" t="s">
        <v>150</v>
      </c>
      <c r="B28" s="57"/>
      <c r="C28" s="7" t="s">
        <v>8</v>
      </c>
      <c r="D28" s="7" t="s">
        <v>37</v>
      </c>
      <c r="E28" s="7" t="s">
        <v>92</v>
      </c>
      <c r="F28" s="7" t="s">
        <v>10</v>
      </c>
      <c r="G28" s="22">
        <f>G29</f>
        <v>75110</v>
      </c>
      <c r="H28" s="22">
        <f>H29</f>
        <v>75110</v>
      </c>
    </row>
    <row r="29" spans="1:8">
      <c r="A29" s="53" t="s">
        <v>151</v>
      </c>
      <c r="B29" s="1"/>
      <c r="C29" s="7" t="s">
        <v>8</v>
      </c>
      <c r="D29" s="7" t="s">
        <v>37</v>
      </c>
      <c r="E29" s="7" t="s">
        <v>91</v>
      </c>
      <c r="F29" s="7" t="s">
        <v>93</v>
      </c>
      <c r="G29" s="22">
        <v>75110</v>
      </c>
      <c r="H29" s="22">
        <v>75110</v>
      </c>
    </row>
    <row r="30" spans="1:8" ht="22.5">
      <c r="A30" s="53" t="s">
        <v>107</v>
      </c>
      <c r="B30" s="53"/>
      <c r="C30" s="69" t="s">
        <v>8</v>
      </c>
      <c r="D30" s="69" t="s">
        <v>37</v>
      </c>
      <c r="E30" s="54" t="s">
        <v>106</v>
      </c>
      <c r="F30" s="69" t="s">
        <v>10</v>
      </c>
      <c r="G30" s="61">
        <f>G31</f>
        <v>2780</v>
      </c>
      <c r="H30" s="61">
        <f>H31</f>
        <v>2780</v>
      </c>
    </row>
    <row r="31" spans="1:8" ht="22.5">
      <c r="A31" s="53" t="s">
        <v>56</v>
      </c>
      <c r="B31" s="53"/>
      <c r="C31" s="69" t="s">
        <v>8</v>
      </c>
      <c r="D31" s="69" t="s">
        <v>37</v>
      </c>
      <c r="E31" s="54" t="s">
        <v>106</v>
      </c>
      <c r="F31" s="54" t="s">
        <v>55</v>
      </c>
      <c r="G31" s="61">
        <v>2780</v>
      </c>
      <c r="H31" s="61">
        <v>2780</v>
      </c>
    </row>
    <row r="32" spans="1:8">
      <c r="A32" s="4" t="s">
        <v>38</v>
      </c>
      <c r="B32" s="4"/>
      <c r="C32" s="5" t="s">
        <v>12</v>
      </c>
      <c r="D32" s="5" t="s">
        <v>9</v>
      </c>
      <c r="E32" s="5" t="s">
        <v>7</v>
      </c>
      <c r="F32" s="5" t="s">
        <v>10</v>
      </c>
      <c r="G32" s="26">
        <f>G33</f>
        <v>194920</v>
      </c>
      <c r="H32" s="26">
        <f>H33</f>
        <v>186160</v>
      </c>
    </row>
    <row r="33" spans="1:9">
      <c r="A33" s="3" t="s">
        <v>39</v>
      </c>
      <c r="B33" s="3"/>
      <c r="C33" s="6" t="s">
        <v>12</v>
      </c>
      <c r="D33" s="6" t="s">
        <v>14</v>
      </c>
      <c r="E33" s="6" t="s">
        <v>19</v>
      </c>
      <c r="F33" s="6" t="s">
        <v>10</v>
      </c>
      <c r="G33" s="25">
        <f>G34</f>
        <v>194920</v>
      </c>
      <c r="H33" s="25">
        <f>H34</f>
        <v>186160</v>
      </c>
    </row>
    <row r="34" spans="1:9" ht="22.5">
      <c r="A34" s="1" t="s">
        <v>35</v>
      </c>
      <c r="B34" s="1"/>
      <c r="C34" s="7" t="s">
        <v>12</v>
      </c>
      <c r="D34" s="7" t="s">
        <v>14</v>
      </c>
      <c r="E34" s="7" t="s">
        <v>94</v>
      </c>
      <c r="F34" s="7" t="s">
        <v>10</v>
      </c>
      <c r="G34" s="10">
        <f>G35+G36</f>
        <v>194920</v>
      </c>
      <c r="H34" s="10">
        <f>H35+H36</f>
        <v>186160</v>
      </c>
    </row>
    <row r="35" spans="1:9" ht="22.5">
      <c r="A35" s="1" t="s">
        <v>53</v>
      </c>
      <c r="B35" s="1"/>
      <c r="C35" s="7" t="s">
        <v>12</v>
      </c>
      <c r="D35" s="7" t="s">
        <v>14</v>
      </c>
      <c r="E35" s="7" t="s">
        <v>94</v>
      </c>
      <c r="F35" s="7" t="s">
        <v>52</v>
      </c>
      <c r="G35" s="10">
        <v>177500</v>
      </c>
      <c r="H35" s="10">
        <v>169070</v>
      </c>
    </row>
    <row r="36" spans="1:9" ht="22.5">
      <c r="A36" s="1" t="s">
        <v>56</v>
      </c>
      <c r="B36" s="1"/>
      <c r="C36" s="7" t="s">
        <v>12</v>
      </c>
      <c r="D36" s="7" t="s">
        <v>14</v>
      </c>
      <c r="E36" s="7" t="s">
        <v>94</v>
      </c>
      <c r="F36" s="7" t="s">
        <v>55</v>
      </c>
      <c r="G36" s="10">
        <v>17420</v>
      </c>
      <c r="H36" s="10">
        <v>17090</v>
      </c>
    </row>
    <row r="37" spans="1:9">
      <c r="A37" s="4" t="s">
        <v>21</v>
      </c>
      <c r="B37" s="4"/>
      <c r="C37" s="5" t="s">
        <v>14</v>
      </c>
      <c r="D37" s="5" t="s">
        <v>9</v>
      </c>
      <c r="E37" s="5" t="s">
        <v>7</v>
      </c>
      <c r="F37" s="5" t="s">
        <v>10</v>
      </c>
      <c r="G37" s="26">
        <f>G38+G43</f>
        <v>2300000</v>
      </c>
      <c r="H37" s="26">
        <f>H38+H43</f>
        <v>2300000</v>
      </c>
    </row>
    <row r="38" spans="1:9" ht="22.5">
      <c r="A38" s="3" t="s">
        <v>80</v>
      </c>
      <c r="B38" s="3"/>
      <c r="C38" s="6" t="s">
        <v>14</v>
      </c>
      <c r="D38" s="6" t="s">
        <v>28</v>
      </c>
      <c r="E38" s="6" t="s">
        <v>19</v>
      </c>
      <c r="F38" s="6" t="s">
        <v>10</v>
      </c>
      <c r="G38" s="25">
        <f>G39</f>
        <v>500000</v>
      </c>
      <c r="H38" s="25">
        <f>H39</f>
        <v>500000</v>
      </c>
    </row>
    <row r="39" spans="1:9">
      <c r="A39" s="1" t="s">
        <v>48</v>
      </c>
      <c r="B39" s="1"/>
      <c r="C39" s="20" t="s">
        <v>14</v>
      </c>
      <c r="D39" s="20" t="s">
        <v>28</v>
      </c>
      <c r="E39" s="7" t="s">
        <v>81</v>
      </c>
      <c r="F39" s="20" t="s">
        <v>10</v>
      </c>
      <c r="G39" s="22">
        <f>G40</f>
        <v>500000</v>
      </c>
      <c r="H39" s="22">
        <f>H40</f>
        <v>500000</v>
      </c>
    </row>
    <row r="40" spans="1:9" ht="22.5">
      <c r="A40" s="1" t="s">
        <v>56</v>
      </c>
      <c r="B40" s="1"/>
      <c r="C40" s="7" t="s">
        <v>14</v>
      </c>
      <c r="D40" s="7" t="s">
        <v>28</v>
      </c>
      <c r="E40" s="7" t="s">
        <v>81</v>
      </c>
      <c r="F40" s="7" t="s">
        <v>55</v>
      </c>
      <c r="G40" s="22">
        <v>500000</v>
      </c>
      <c r="H40" s="22">
        <v>500000</v>
      </c>
    </row>
    <row r="41" spans="1:9" ht="22.5">
      <c r="A41" s="53" t="s">
        <v>118</v>
      </c>
      <c r="B41" s="53"/>
      <c r="C41" s="54" t="s">
        <v>14</v>
      </c>
      <c r="D41" s="54" t="s">
        <v>28</v>
      </c>
      <c r="E41" s="54" t="s">
        <v>117</v>
      </c>
      <c r="F41" s="54" t="s">
        <v>10</v>
      </c>
      <c r="G41" s="55">
        <f>SUM(G42)</f>
        <v>0</v>
      </c>
      <c r="H41" s="55">
        <f>SUM(H42)</f>
        <v>0</v>
      </c>
    </row>
    <row r="42" spans="1:9" ht="22.5">
      <c r="A42" s="53" t="s">
        <v>56</v>
      </c>
      <c r="B42" s="53"/>
      <c r="C42" s="54" t="s">
        <v>14</v>
      </c>
      <c r="D42" s="54" t="s">
        <v>28</v>
      </c>
      <c r="E42" s="54" t="s">
        <v>117</v>
      </c>
      <c r="F42" s="54" t="s">
        <v>55</v>
      </c>
      <c r="G42" s="55">
        <v>0</v>
      </c>
      <c r="H42" s="55">
        <v>0</v>
      </c>
    </row>
    <row r="43" spans="1:9">
      <c r="A43" s="3" t="s">
        <v>74</v>
      </c>
      <c r="B43" s="3"/>
      <c r="C43" s="6" t="s">
        <v>14</v>
      </c>
      <c r="D43" s="6" t="s">
        <v>31</v>
      </c>
      <c r="E43" s="6" t="s">
        <v>7</v>
      </c>
      <c r="F43" s="6" t="s">
        <v>10</v>
      </c>
      <c r="G43" s="25">
        <f t="shared" ref="G43:H45" si="0">G44</f>
        <v>1800000</v>
      </c>
      <c r="H43" s="25">
        <f t="shared" si="0"/>
        <v>1800000</v>
      </c>
    </row>
    <row r="44" spans="1:9">
      <c r="A44" s="1" t="s">
        <v>89</v>
      </c>
      <c r="B44" s="1"/>
      <c r="C44" s="7" t="s">
        <v>14</v>
      </c>
      <c r="D44" s="7" t="s">
        <v>31</v>
      </c>
      <c r="E44" s="7" t="s">
        <v>75</v>
      </c>
      <c r="F44" s="7" t="s">
        <v>10</v>
      </c>
      <c r="G44" s="10">
        <f t="shared" si="0"/>
        <v>1800000</v>
      </c>
      <c r="H44" s="10">
        <f t="shared" si="0"/>
        <v>1800000</v>
      </c>
    </row>
    <row r="45" spans="1:9">
      <c r="A45" s="1" t="s">
        <v>70</v>
      </c>
      <c r="B45" s="1"/>
      <c r="C45" s="7" t="s">
        <v>14</v>
      </c>
      <c r="D45" s="7" t="s">
        <v>31</v>
      </c>
      <c r="E45" s="7" t="s">
        <v>90</v>
      </c>
      <c r="F45" s="7" t="s">
        <v>10</v>
      </c>
      <c r="G45" s="10">
        <f t="shared" si="0"/>
        <v>1800000</v>
      </c>
      <c r="H45" s="10">
        <f t="shared" si="0"/>
        <v>1800000</v>
      </c>
    </row>
    <row r="46" spans="1:9" ht="22.5">
      <c r="A46" s="1" t="s">
        <v>56</v>
      </c>
      <c r="B46" s="1"/>
      <c r="C46" s="7" t="s">
        <v>14</v>
      </c>
      <c r="D46" s="7" t="s">
        <v>31</v>
      </c>
      <c r="E46" s="7" t="s">
        <v>90</v>
      </c>
      <c r="F46" s="7" t="s">
        <v>55</v>
      </c>
      <c r="G46" s="10">
        <v>1800000</v>
      </c>
      <c r="H46" s="10">
        <v>1800000</v>
      </c>
    </row>
    <row r="47" spans="1:9">
      <c r="A47" s="4" t="s">
        <v>22</v>
      </c>
      <c r="B47" s="4"/>
      <c r="C47" s="5" t="s">
        <v>17</v>
      </c>
      <c r="D47" s="5" t="s">
        <v>9</v>
      </c>
      <c r="E47" s="5" t="s">
        <v>7</v>
      </c>
      <c r="F47" s="5" t="s">
        <v>10</v>
      </c>
      <c r="G47" s="26">
        <f>G48+G55</f>
        <v>25056065</v>
      </c>
      <c r="H47" s="26">
        <f>H48+H55</f>
        <v>21517465</v>
      </c>
    </row>
    <row r="48" spans="1:9">
      <c r="A48" s="17" t="s">
        <v>50</v>
      </c>
      <c r="B48" s="17"/>
      <c r="C48" s="18" t="s">
        <v>17</v>
      </c>
      <c r="D48" s="18" t="s">
        <v>28</v>
      </c>
      <c r="E48" s="18" t="s">
        <v>7</v>
      </c>
      <c r="F48" s="18" t="s">
        <v>10</v>
      </c>
      <c r="G48" s="25">
        <f>SUM(G49+G52)</f>
        <v>24756065</v>
      </c>
      <c r="H48" s="25">
        <f>SUM(H49+H52)</f>
        <v>21217465</v>
      </c>
      <c r="I48" s="82"/>
    </row>
    <row r="49" spans="1:8" ht="33.75">
      <c r="A49" s="53" t="s">
        <v>109</v>
      </c>
      <c r="B49" s="53"/>
      <c r="C49" s="54" t="s">
        <v>17</v>
      </c>
      <c r="D49" s="54" t="s">
        <v>28</v>
      </c>
      <c r="E49" s="54" t="s">
        <v>108</v>
      </c>
      <c r="F49" s="54" t="s">
        <v>10</v>
      </c>
      <c r="G49" s="55">
        <f>SUM(G50:G51)</f>
        <v>2729000</v>
      </c>
      <c r="H49" s="55">
        <f>SUM(H50:H51)</f>
        <v>2207000</v>
      </c>
    </row>
    <row r="50" spans="1:8" ht="22.5">
      <c r="A50" s="64" t="s">
        <v>65</v>
      </c>
      <c r="B50" s="64"/>
      <c r="C50" s="54" t="s">
        <v>17</v>
      </c>
      <c r="D50" s="54" t="s">
        <v>28</v>
      </c>
      <c r="E50" s="54" t="s">
        <v>108</v>
      </c>
      <c r="F50" s="54" t="s">
        <v>64</v>
      </c>
      <c r="G50" s="55">
        <v>0</v>
      </c>
      <c r="H50" s="55">
        <v>0</v>
      </c>
    </row>
    <row r="51" spans="1:8" ht="22.5">
      <c r="A51" s="53" t="s">
        <v>56</v>
      </c>
      <c r="B51" s="53"/>
      <c r="C51" s="54" t="s">
        <v>17</v>
      </c>
      <c r="D51" s="54" t="s">
        <v>28</v>
      </c>
      <c r="E51" s="54" t="s">
        <v>108</v>
      </c>
      <c r="F51" s="54" t="s">
        <v>55</v>
      </c>
      <c r="G51" s="55">
        <v>2729000</v>
      </c>
      <c r="H51" s="55">
        <v>2207000</v>
      </c>
    </row>
    <row r="52" spans="1:8" ht="22.5">
      <c r="A52" s="28" t="s">
        <v>72</v>
      </c>
      <c r="B52" s="28"/>
      <c r="C52" s="15" t="s">
        <v>17</v>
      </c>
      <c r="D52" s="15" t="s">
        <v>28</v>
      </c>
      <c r="E52" s="15" t="s">
        <v>83</v>
      </c>
      <c r="F52" s="15" t="s">
        <v>10</v>
      </c>
      <c r="G52" s="10">
        <f>G54+G53</f>
        <v>22027065</v>
      </c>
      <c r="H52" s="10">
        <f>H54+H53</f>
        <v>19010465</v>
      </c>
    </row>
    <row r="53" spans="1:8" ht="22.5">
      <c r="A53" s="28" t="s">
        <v>65</v>
      </c>
      <c r="B53" s="28"/>
      <c r="C53" s="15" t="s">
        <v>17</v>
      </c>
      <c r="D53" s="15" t="s">
        <v>28</v>
      </c>
      <c r="E53" s="15" t="s">
        <v>83</v>
      </c>
      <c r="F53" s="15" t="s">
        <v>64</v>
      </c>
      <c r="G53" s="10">
        <v>2000000</v>
      </c>
      <c r="H53" s="10">
        <v>2000000</v>
      </c>
    </row>
    <row r="54" spans="1:8" ht="22.5">
      <c r="A54" s="1" t="s">
        <v>56</v>
      </c>
      <c r="B54" s="1"/>
      <c r="C54" s="15" t="s">
        <v>44</v>
      </c>
      <c r="D54" s="15" t="s">
        <v>28</v>
      </c>
      <c r="E54" s="15" t="s">
        <v>83</v>
      </c>
      <c r="F54" s="15" t="s">
        <v>55</v>
      </c>
      <c r="G54" s="10">
        <v>20027065</v>
      </c>
      <c r="H54" s="10">
        <v>17010465</v>
      </c>
    </row>
    <row r="55" spans="1:8">
      <c r="A55" s="1" t="s">
        <v>104</v>
      </c>
      <c r="B55" s="1"/>
      <c r="C55" s="15" t="s">
        <v>17</v>
      </c>
      <c r="D55" s="15" t="s">
        <v>100</v>
      </c>
      <c r="E55" s="15" t="s">
        <v>7</v>
      </c>
      <c r="F55" s="15" t="s">
        <v>10</v>
      </c>
      <c r="G55" s="10">
        <f>G57</f>
        <v>300000</v>
      </c>
      <c r="H55" s="10">
        <f>H57</f>
        <v>300000</v>
      </c>
    </row>
    <row r="56" spans="1:8">
      <c r="A56" s="1" t="s">
        <v>105</v>
      </c>
      <c r="B56" s="1"/>
      <c r="C56" s="15" t="s">
        <v>17</v>
      </c>
      <c r="D56" s="15" t="s">
        <v>100</v>
      </c>
      <c r="E56" s="15" t="s">
        <v>101</v>
      </c>
      <c r="F56" s="15" t="s">
        <v>10</v>
      </c>
      <c r="G56" s="10">
        <f>G57</f>
        <v>300000</v>
      </c>
      <c r="H56" s="10">
        <f>H57</f>
        <v>300000</v>
      </c>
    </row>
    <row r="57" spans="1:8" ht="22.5">
      <c r="A57" s="1" t="s">
        <v>56</v>
      </c>
      <c r="B57" s="1"/>
      <c r="C57" s="15" t="s">
        <v>17</v>
      </c>
      <c r="D57" s="15" t="s">
        <v>100</v>
      </c>
      <c r="E57" s="15" t="s">
        <v>101</v>
      </c>
      <c r="F57" s="15" t="s">
        <v>55</v>
      </c>
      <c r="G57" s="10">
        <v>300000</v>
      </c>
      <c r="H57" s="10">
        <v>300000</v>
      </c>
    </row>
    <row r="58" spans="1:8">
      <c r="A58" s="4" t="s">
        <v>33</v>
      </c>
      <c r="B58" s="4"/>
      <c r="C58" s="5" t="s">
        <v>18</v>
      </c>
      <c r="D58" s="5" t="s">
        <v>9</v>
      </c>
      <c r="E58" s="5" t="s">
        <v>19</v>
      </c>
      <c r="F58" s="5" t="s">
        <v>10</v>
      </c>
      <c r="G58" s="26">
        <f>G59+G64+G70+G83</f>
        <v>21000000</v>
      </c>
      <c r="H58" s="26">
        <f>H59+H64+H70+H83</f>
        <v>21000000</v>
      </c>
    </row>
    <row r="59" spans="1:8">
      <c r="A59" s="3" t="s">
        <v>45</v>
      </c>
      <c r="B59" s="3"/>
      <c r="C59" s="6" t="s">
        <v>18</v>
      </c>
      <c r="D59" s="6" t="s">
        <v>8</v>
      </c>
      <c r="E59" s="6" t="s">
        <v>7</v>
      </c>
      <c r="F59" s="6" t="s">
        <v>10</v>
      </c>
      <c r="G59" s="44">
        <f>G60+G62</f>
        <v>1000000</v>
      </c>
      <c r="H59" s="44">
        <f>H60+H62</f>
        <v>1000000</v>
      </c>
    </row>
    <row r="60" spans="1:8">
      <c r="A60" s="1" t="s">
        <v>85</v>
      </c>
      <c r="B60" s="1"/>
      <c r="C60" s="7" t="s">
        <v>18</v>
      </c>
      <c r="D60" s="7" t="s">
        <v>8</v>
      </c>
      <c r="E60" s="7" t="s">
        <v>86</v>
      </c>
      <c r="F60" s="7" t="s">
        <v>10</v>
      </c>
      <c r="G60" s="22">
        <f>G61</f>
        <v>974000</v>
      </c>
      <c r="H60" s="22">
        <f>H61</f>
        <v>974000</v>
      </c>
    </row>
    <row r="61" spans="1:8" ht="22.5">
      <c r="A61" s="1" t="s">
        <v>56</v>
      </c>
      <c r="B61" s="1"/>
      <c r="C61" s="7" t="s">
        <v>18</v>
      </c>
      <c r="D61" s="7" t="s">
        <v>8</v>
      </c>
      <c r="E61" s="7" t="s">
        <v>86</v>
      </c>
      <c r="F61" s="7" t="s">
        <v>55</v>
      </c>
      <c r="G61" s="22">
        <v>974000</v>
      </c>
      <c r="H61" s="22">
        <v>974000</v>
      </c>
    </row>
    <row r="62" spans="1:8" ht="56.25">
      <c r="A62" s="53" t="s">
        <v>111</v>
      </c>
      <c r="B62" s="53"/>
      <c r="C62" s="54" t="s">
        <v>18</v>
      </c>
      <c r="D62" s="54" t="s">
        <v>8</v>
      </c>
      <c r="E62" s="54" t="s">
        <v>110</v>
      </c>
      <c r="F62" s="54" t="s">
        <v>10</v>
      </c>
      <c r="G62" s="61">
        <f>SUM(G63)</f>
        <v>26000</v>
      </c>
      <c r="H62" s="61">
        <f>SUM(H63)</f>
        <v>26000</v>
      </c>
    </row>
    <row r="63" spans="1:8" ht="22.5">
      <c r="A63" s="1" t="s">
        <v>56</v>
      </c>
      <c r="B63" s="1"/>
      <c r="C63" s="54" t="s">
        <v>18</v>
      </c>
      <c r="D63" s="54" t="s">
        <v>8</v>
      </c>
      <c r="E63" s="54" t="s">
        <v>110</v>
      </c>
      <c r="F63" s="54" t="s">
        <v>55</v>
      </c>
      <c r="G63" s="61">
        <v>26000</v>
      </c>
      <c r="H63" s="61">
        <v>26000</v>
      </c>
    </row>
    <row r="64" spans="1:8">
      <c r="A64" s="37" t="s">
        <v>78</v>
      </c>
      <c r="B64" s="37"/>
      <c r="C64" s="18" t="s">
        <v>18</v>
      </c>
      <c r="D64" s="18" t="s">
        <v>12</v>
      </c>
      <c r="E64" s="18" t="s">
        <v>62</v>
      </c>
      <c r="F64" s="18" t="s">
        <v>10</v>
      </c>
      <c r="G64" s="25">
        <f>G65+G67</f>
        <v>8000000</v>
      </c>
      <c r="H64" s="25">
        <f>H65+H67</f>
        <v>8000000</v>
      </c>
    </row>
    <row r="65" spans="1:8">
      <c r="A65" s="30" t="s">
        <v>66</v>
      </c>
      <c r="B65" s="30"/>
      <c r="C65" s="15" t="s">
        <v>18</v>
      </c>
      <c r="D65" s="15" t="s">
        <v>12</v>
      </c>
      <c r="E65" s="15" t="s">
        <v>63</v>
      </c>
      <c r="F65" s="15" t="s">
        <v>10</v>
      </c>
      <c r="G65" s="22">
        <f>G66</f>
        <v>7628700</v>
      </c>
      <c r="H65" s="22">
        <f>H66</f>
        <v>7938200</v>
      </c>
    </row>
    <row r="66" spans="1:8" ht="22.5">
      <c r="A66" s="1" t="s">
        <v>56</v>
      </c>
      <c r="B66" s="1"/>
      <c r="C66" s="15" t="s">
        <v>18</v>
      </c>
      <c r="D66" s="15" t="s">
        <v>12</v>
      </c>
      <c r="E66" s="15" t="s">
        <v>63</v>
      </c>
      <c r="F66" s="15" t="s">
        <v>55</v>
      </c>
      <c r="G66" s="22">
        <v>7628700</v>
      </c>
      <c r="H66" s="22">
        <v>7938200</v>
      </c>
    </row>
    <row r="67" spans="1:8" ht="45">
      <c r="A67" s="53" t="s">
        <v>113</v>
      </c>
      <c r="B67" s="53"/>
      <c r="C67" s="54" t="s">
        <v>18</v>
      </c>
      <c r="D67" s="54" t="s">
        <v>12</v>
      </c>
      <c r="E67" s="54" t="s">
        <v>112</v>
      </c>
      <c r="F67" s="54" t="s">
        <v>10</v>
      </c>
      <c r="G67" s="61">
        <f>SUM(G68)</f>
        <v>371300</v>
      </c>
      <c r="H67" s="61">
        <f>SUM(H68)</f>
        <v>61800</v>
      </c>
    </row>
    <row r="68" spans="1:8">
      <c r="A68" s="1" t="s">
        <v>103</v>
      </c>
      <c r="B68" s="1"/>
      <c r="C68" s="15" t="s">
        <v>18</v>
      </c>
      <c r="D68" s="15" t="s">
        <v>12</v>
      </c>
      <c r="E68" s="15" t="s">
        <v>102</v>
      </c>
      <c r="F68" s="15" t="s">
        <v>10</v>
      </c>
      <c r="G68" s="22">
        <f>G69</f>
        <v>371300</v>
      </c>
      <c r="H68" s="22">
        <f>H69</f>
        <v>61800</v>
      </c>
    </row>
    <row r="69" spans="1:8" ht="22.5">
      <c r="A69" s="1" t="s">
        <v>56</v>
      </c>
      <c r="B69" s="1"/>
      <c r="C69" s="15" t="s">
        <v>18</v>
      </c>
      <c r="D69" s="15" t="s">
        <v>12</v>
      </c>
      <c r="E69" s="15" t="s">
        <v>102</v>
      </c>
      <c r="F69" s="15" t="s">
        <v>55</v>
      </c>
      <c r="G69" s="22">
        <v>371300</v>
      </c>
      <c r="H69" s="22">
        <v>61800</v>
      </c>
    </row>
    <row r="70" spans="1:8">
      <c r="A70" s="31" t="s">
        <v>69</v>
      </c>
      <c r="B70" s="31"/>
      <c r="C70" s="18" t="s">
        <v>18</v>
      </c>
      <c r="D70" s="18" t="s">
        <v>14</v>
      </c>
      <c r="E70" s="18" t="s">
        <v>7</v>
      </c>
      <c r="F70" s="18" t="s">
        <v>10</v>
      </c>
      <c r="G70" s="25">
        <f>G75+G77+G79+G71+G73+G81</f>
        <v>10000000</v>
      </c>
      <c r="H70" s="25">
        <f>H75+H77+H79+H71+H73+H81</f>
        <v>10000000</v>
      </c>
    </row>
    <row r="71" spans="1:8" ht="22.5">
      <c r="A71" s="53" t="s">
        <v>128</v>
      </c>
      <c r="B71" s="53"/>
      <c r="C71" s="54" t="s">
        <v>18</v>
      </c>
      <c r="D71" s="54" t="s">
        <v>14</v>
      </c>
      <c r="E71" s="54" t="s">
        <v>116</v>
      </c>
      <c r="F71" s="54"/>
      <c r="G71" s="61">
        <f>SUM(G72)</f>
        <v>77000</v>
      </c>
      <c r="H71" s="61">
        <f>SUM(H72)</f>
        <v>77000</v>
      </c>
    </row>
    <row r="72" spans="1:8" ht="22.5">
      <c r="A72" s="1" t="s">
        <v>56</v>
      </c>
      <c r="B72" s="1"/>
      <c r="C72" s="54" t="s">
        <v>18</v>
      </c>
      <c r="D72" s="54" t="s">
        <v>14</v>
      </c>
      <c r="E72" s="54" t="s">
        <v>126</v>
      </c>
      <c r="F72" s="54" t="s">
        <v>55</v>
      </c>
      <c r="G72" s="61">
        <v>77000</v>
      </c>
      <c r="H72" s="61">
        <v>77000</v>
      </c>
    </row>
    <row r="73" spans="1:8" ht="22.5">
      <c r="A73" s="53" t="s">
        <v>115</v>
      </c>
      <c r="B73" s="53"/>
      <c r="C73" s="54" t="s">
        <v>18</v>
      </c>
      <c r="D73" s="54" t="s">
        <v>14</v>
      </c>
      <c r="E73" s="54" t="s">
        <v>114</v>
      </c>
      <c r="F73" s="54" t="s">
        <v>10</v>
      </c>
      <c r="G73" s="61">
        <f>SUM(G74)</f>
        <v>1332100</v>
      </c>
      <c r="H73" s="61">
        <f>SUM(H74)</f>
        <v>106000</v>
      </c>
    </row>
    <row r="74" spans="1:8" ht="22.5">
      <c r="A74" s="1" t="s">
        <v>56</v>
      </c>
      <c r="B74" s="1"/>
      <c r="C74" s="54" t="s">
        <v>18</v>
      </c>
      <c r="D74" s="54" t="s">
        <v>14</v>
      </c>
      <c r="E74" s="54" t="s">
        <v>130</v>
      </c>
      <c r="F74" s="54" t="s">
        <v>55</v>
      </c>
      <c r="G74" s="61">
        <v>1332100</v>
      </c>
      <c r="H74" s="61">
        <v>106000</v>
      </c>
    </row>
    <row r="75" spans="1:8">
      <c r="A75" s="31" t="s">
        <v>73</v>
      </c>
      <c r="B75" s="31"/>
      <c r="C75" s="21" t="s">
        <v>18</v>
      </c>
      <c r="D75" s="21" t="s">
        <v>14</v>
      </c>
      <c r="E75" s="21" t="s">
        <v>71</v>
      </c>
      <c r="F75" s="21" t="s">
        <v>10</v>
      </c>
      <c r="G75" s="25">
        <f>SUM(G76)</f>
        <v>1800000</v>
      </c>
      <c r="H75" s="25">
        <f>SUM(H76)</f>
        <v>1800000</v>
      </c>
    </row>
    <row r="76" spans="1:8" ht="22.5">
      <c r="A76" s="30" t="s">
        <v>65</v>
      </c>
      <c r="B76" s="30"/>
      <c r="C76" s="21" t="s">
        <v>18</v>
      </c>
      <c r="D76" s="21" t="s">
        <v>14</v>
      </c>
      <c r="E76" s="21" t="s">
        <v>71</v>
      </c>
      <c r="F76" s="15" t="s">
        <v>55</v>
      </c>
      <c r="G76" s="22">
        <v>1800000</v>
      </c>
      <c r="H76" s="22">
        <v>1800000</v>
      </c>
    </row>
    <row r="77" spans="1:8">
      <c r="A77" s="30" t="s">
        <v>134</v>
      </c>
      <c r="B77" s="30"/>
      <c r="C77" s="15" t="s">
        <v>18</v>
      </c>
      <c r="D77" s="15" t="s">
        <v>14</v>
      </c>
      <c r="E77" s="15" t="s">
        <v>135</v>
      </c>
      <c r="F77" s="15" t="s">
        <v>10</v>
      </c>
      <c r="G77" s="25">
        <f>SUM(G78)</f>
        <v>400000</v>
      </c>
      <c r="H77" s="25">
        <f>SUM(H78)</f>
        <v>400000</v>
      </c>
    </row>
    <row r="78" spans="1:8" ht="22.5">
      <c r="A78" s="1" t="s">
        <v>56</v>
      </c>
      <c r="B78" s="1"/>
      <c r="C78" s="54" t="s">
        <v>18</v>
      </c>
      <c r="D78" s="54" t="s">
        <v>14</v>
      </c>
      <c r="E78" s="15" t="s">
        <v>135</v>
      </c>
      <c r="F78" s="54" t="s">
        <v>55</v>
      </c>
      <c r="G78" s="61">
        <v>400000</v>
      </c>
      <c r="H78" s="61">
        <v>400000</v>
      </c>
    </row>
    <row r="79" spans="1:8">
      <c r="A79" s="1" t="s">
        <v>129</v>
      </c>
      <c r="B79" s="1"/>
      <c r="C79" s="15" t="s">
        <v>18</v>
      </c>
      <c r="D79" s="15" t="s">
        <v>14</v>
      </c>
      <c r="E79" s="15" t="s">
        <v>127</v>
      </c>
      <c r="F79" s="15" t="s">
        <v>10</v>
      </c>
      <c r="G79" s="25">
        <f>SUM(G80)</f>
        <v>923000</v>
      </c>
      <c r="H79" s="25">
        <f>SUM(H80)</f>
        <v>923000</v>
      </c>
    </row>
    <row r="80" spans="1:8" ht="22.5">
      <c r="A80" s="1" t="s">
        <v>56</v>
      </c>
      <c r="B80" s="1"/>
      <c r="C80" s="15" t="s">
        <v>18</v>
      </c>
      <c r="D80" s="15" t="s">
        <v>14</v>
      </c>
      <c r="E80" s="15" t="s">
        <v>127</v>
      </c>
      <c r="F80" s="15" t="s">
        <v>55</v>
      </c>
      <c r="G80" s="22">
        <v>923000</v>
      </c>
      <c r="H80" s="22">
        <v>923000</v>
      </c>
    </row>
    <row r="81" spans="1:8">
      <c r="A81" s="1" t="s">
        <v>131</v>
      </c>
      <c r="B81" s="1"/>
      <c r="C81" s="54" t="s">
        <v>132</v>
      </c>
      <c r="D81" s="54" t="s">
        <v>14</v>
      </c>
      <c r="E81" s="54" t="s">
        <v>68</v>
      </c>
      <c r="F81" s="54" t="s">
        <v>10</v>
      </c>
      <c r="G81" s="61">
        <f>SUM(G82)</f>
        <v>5467900</v>
      </c>
      <c r="H81" s="61">
        <f>SUM(H82)</f>
        <v>6694000</v>
      </c>
    </row>
    <row r="82" spans="1:8" ht="22.5">
      <c r="A82" s="30" t="s">
        <v>65</v>
      </c>
      <c r="B82" s="30"/>
      <c r="C82" s="54" t="s">
        <v>18</v>
      </c>
      <c r="D82" s="54" t="s">
        <v>14</v>
      </c>
      <c r="E82" s="54" t="s">
        <v>68</v>
      </c>
      <c r="F82" s="54" t="s">
        <v>55</v>
      </c>
      <c r="G82" s="61">
        <v>5467900</v>
      </c>
      <c r="H82" s="61">
        <v>6694000</v>
      </c>
    </row>
    <row r="83" spans="1:8">
      <c r="A83" s="37" t="s">
        <v>82</v>
      </c>
      <c r="B83" s="37"/>
      <c r="C83" s="18" t="s">
        <v>18</v>
      </c>
      <c r="D83" s="18" t="s">
        <v>18</v>
      </c>
      <c r="E83" s="18" t="s">
        <v>7</v>
      </c>
      <c r="F83" s="18" t="s">
        <v>10</v>
      </c>
      <c r="G83" s="25">
        <f>SUM(G84)</f>
        <v>2000000</v>
      </c>
      <c r="H83" s="25">
        <f>SUM(H84)</f>
        <v>2000000</v>
      </c>
    </row>
    <row r="84" spans="1:8" ht="22.5">
      <c r="A84" s="30" t="s">
        <v>47</v>
      </c>
      <c r="B84" s="30"/>
      <c r="C84" s="15" t="s">
        <v>18</v>
      </c>
      <c r="D84" s="15" t="s">
        <v>18</v>
      </c>
      <c r="E84" s="15" t="s">
        <v>46</v>
      </c>
      <c r="F84" s="15" t="s">
        <v>10</v>
      </c>
      <c r="G84" s="22">
        <f>SUM(G85)</f>
        <v>2000000</v>
      </c>
      <c r="H84" s="22">
        <f>SUM(H85)</f>
        <v>2000000</v>
      </c>
    </row>
    <row r="85" spans="1:8" ht="22.5">
      <c r="A85" s="30" t="s">
        <v>99</v>
      </c>
      <c r="B85" s="30"/>
      <c r="C85" s="15" t="s">
        <v>18</v>
      </c>
      <c r="D85" s="15" t="s">
        <v>18</v>
      </c>
      <c r="E85" s="15" t="s">
        <v>46</v>
      </c>
      <c r="F85" s="15" t="s">
        <v>98</v>
      </c>
      <c r="G85" s="22">
        <v>2000000</v>
      </c>
      <c r="H85" s="22">
        <v>2000000</v>
      </c>
    </row>
    <row r="86" spans="1:8">
      <c r="A86" s="49" t="s">
        <v>24</v>
      </c>
      <c r="B86" s="49"/>
      <c r="C86" s="19" t="s">
        <v>26</v>
      </c>
      <c r="D86" s="19" t="s">
        <v>9</v>
      </c>
      <c r="E86" s="19" t="s">
        <v>7</v>
      </c>
      <c r="F86" s="19" t="s">
        <v>10</v>
      </c>
      <c r="G86" s="26">
        <f>G87+G91+G95</f>
        <v>3000000</v>
      </c>
      <c r="H86" s="26">
        <f>H87+H91+H95</f>
        <v>3000000</v>
      </c>
    </row>
    <row r="87" spans="1:8">
      <c r="A87" s="17" t="s">
        <v>25</v>
      </c>
      <c r="B87" s="17"/>
      <c r="C87" s="18" t="s">
        <v>26</v>
      </c>
      <c r="D87" s="18" t="s">
        <v>8</v>
      </c>
      <c r="E87" s="18" t="s">
        <v>7</v>
      </c>
      <c r="F87" s="18" t="s">
        <v>10</v>
      </c>
      <c r="G87" s="25">
        <f>G88</f>
        <v>1000000</v>
      </c>
      <c r="H87" s="25">
        <f>H88</f>
        <v>1000000</v>
      </c>
    </row>
    <row r="88" spans="1:8" ht="22.5">
      <c r="A88" s="11" t="s">
        <v>49</v>
      </c>
      <c r="B88" s="11"/>
      <c r="C88" s="15" t="s">
        <v>26</v>
      </c>
      <c r="D88" s="15" t="s">
        <v>8</v>
      </c>
      <c r="E88" s="15" t="s">
        <v>96</v>
      </c>
      <c r="F88" s="15" t="s">
        <v>10</v>
      </c>
      <c r="G88" s="10">
        <f>SUM(G89:G90)</f>
        <v>1000000</v>
      </c>
      <c r="H88" s="10">
        <f>SUM(H89:H90)</f>
        <v>1000000</v>
      </c>
    </row>
    <row r="89" spans="1:8" ht="22.5">
      <c r="A89" s="31" t="s">
        <v>65</v>
      </c>
      <c r="B89" s="31"/>
      <c r="C89" s="15" t="s">
        <v>26</v>
      </c>
      <c r="D89" s="15" t="s">
        <v>8</v>
      </c>
      <c r="E89" s="15" t="s">
        <v>96</v>
      </c>
      <c r="F89" s="15" t="s">
        <v>64</v>
      </c>
      <c r="G89" s="10">
        <v>300000</v>
      </c>
      <c r="H89" s="10">
        <v>300000</v>
      </c>
    </row>
    <row r="90" spans="1:8" ht="22.5">
      <c r="A90" s="1" t="s">
        <v>56</v>
      </c>
      <c r="B90" s="1"/>
      <c r="C90" s="15" t="s">
        <v>26</v>
      </c>
      <c r="D90" s="15" t="s">
        <v>8</v>
      </c>
      <c r="E90" s="15" t="s">
        <v>96</v>
      </c>
      <c r="F90" s="15" t="s">
        <v>55</v>
      </c>
      <c r="G90" s="22">
        <v>700000</v>
      </c>
      <c r="H90" s="22">
        <v>700000</v>
      </c>
    </row>
    <row r="91" spans="1:8">
      <c r="A91" s="17" t="s">
        <v>27</v>
      </c>
      <c r="B91" s="17"/>
      <c r="C91" s="18" t="s">
        <v>26</v>
      </c>
      <c r="D91" s="18" t="s">
        <v>12</v>
      </c>
      <c r="E91" s="18" t="s">
        <v>7</v>
      </c>
      <c r="F91" s="18" t="s">
        <v>10</v>
      </c>
      <c r="G91" s="25">
        <f>G92+G117+G119+G121+G126</f>
        <v>1000000</v>
      </c>
      <c r="H91" s="25">
        <f>H92+H117+H119+H121+H126</f>
        <v>1000000</v>
      </c>
    </row>
    <row r="92" spans="1:8" ht="22.5">
      <c r="A92" s="11" t="s">
        <v>49</v>
      </c>
      <c r="B92" s="11"/>
      <c r="C92" s="15" t="s">
        <v>26</v>
      </c>
      <c r="D92" s="15" t="s">
        <v>12</v>
      </c>
      <c r="E92" s="15" t="s">
        <v>97</v>
      </c>
      <c r="F92" s="15" t="s">
        <v>10</v>
      </c>
      <c r="G92" s="10">
        <f>SUM(G93:G94)</f>
        <v>1000000</v>
      </c>
      <c r="H92" s="10">
        <f>SUM(H93:H94)</f>
        <v>1000000</v>
      </c>
    </row>
    <row r="93" spans="1:8" ht="22.5">
      <c r="A93" s="31" t="s">
        <v>65</v>
      </c>
      <c r="B93" s="31"/>
      <c r="C93" s="15" t="s">
        <v>26</v>
      </c>
      <c r="D93" s="15" t="s">
        <v>12</v>
      </c>
      <c r="E93" s="15" t="s">
        <v>97</v>
      </c>
      <c r="F93" s="15" t="s">
        <v>64</v>
      </c>
      <c r="G93" s="10">
        <v>300000</v>
      </c>
      <c r="H93" s="10">
        <v>300000</v>
      </c>
    </row>
    <row r="94" spans="1:8" ht="22.5">
      <c r="A94" s="1" t="s">
        <v>56</v>
      </c>
      <c r="B94" s="1"/>
      <c r="C94" s="15" t="s">
        <v>26</v>
      </c>
      <c r="D94" s="15" t="s">
        <v>12</v>
      </c>
      <c r="E94" s="15" t="s">
        <v>97</v>
      </c>
      <c r="F94" s="15" t="s">
        <v>55</v>
      </c>
      <c r="G94" s="22">
        <v>700000</v>
      </c>
      <c r="H94" s="22">
        <v>700000</v>
      </c>
    </row>
    <row r="95" spans="1:8">
      <c r="A95" s="1" t="s">
        <v>124</v>
      </c>
      <c r="B95" s="1"/>
      <c r="C95" s="15" t="s">
        <v>26</v>
      </c>
      <c r="D95" s="15" t="s">
        <v>12</v>
      </c>
      <c r="E95" s="15" t="s">
        <v>125</v>
      </c>
      <c r="F95" s="15" t="s">
        <v>10</v>
      </c>
      <c r="G95" s="25">
        <f>SUM(G96:G97)</f>
        <v>1000000</v>
      </c>
      <c r="H95" s="25">
        <f>SUM(H96:H97)</f>
        <v>1000000</v>
      </c>
    </row>
    <row r="96" spans="1:8" ht="22.5">
      <c r="A96" s="31" t="s">
        <v>65</v>
      </c>
      <c r="B96" s="31"/>
      <c r="C96" s="15" t="s">
        <v>26</v>
      </c>
      <c r="D96" s="15" t="s">
        <v>12</v>
      </c>
      <c r="E96" s="15" t="s">
        <v>123</v>
      </c>
      <c r="F96" s="15" t="s">
        <v>64</v>
      </c>
      <c r="G96" s="22">
        <v>200000</v>
      </c>
      <c r="H96" s="22">
        <v>200000</v>
      </c>
    </row>
    <row r="97" spans="1:8" ht="22.5">
      <c r="A97" s="1" t="s">
        <v>56</v>
      </c>
      <c r="B97" s="1"/>
      <c r="C97" s="15" t="s">
        <v>26</v>
      </c>
      <c r="D97" s="15" t="s">
        <v>12</v>
      </c>
      <c r="E97" s="15" t="s">
        <v>123</v>
      </c>
      <c r="F97" s="15" t="s">
        <v>55</v>
      </c>
      <c r="G97" s="22">
        <v>800000</v>
      </c>
      <c r="H97" s="22">
        <v>800000</v>
      </c>
    </row>
    <row r="98" spans="1:8">
      <c r="A98" s="49" t="s">
        <v>51</v>
      </c>
      <c r="B98" s="49"/>
      <c r="C98" s="19" t="s">
        <v>23</v>
      </c>
      <c r="D98" s="19" t="s">
        <v>9</v>
      </c>
      <c r="E98" s="19" t="s">
        <v>7</v>
      </c>
      <c r="F98" s="19" t="s">
        <v>10</v>
      </c>
      <c r="G98" s="26">
        <f>G99</f>
        <v>800000</v>
      </c>
      <c r="H98" s="26">
        <f>H99</f>
        <v>800000</v>
      </c>
    </row>
    <row r="99" spans="1:8">
      <c r="A99" s="17" t="s">
        <v>29</v>
      </c>
      <c r="B99" s="17"/>
      <c r="C99" s="18" t="s">
        <v>23</v>
      </c>
      <c r="D99" s="18" t="s">
        <v>17</v>
      </c>
      <c r="E99" s="18" t="s">
        <v>7</v>
      </c>
      <c r="F99" s="18" t="s">
        <v>10</v>
      </c>
      <c r="G99" s="25">
        <f>G100+G103</f>
        <v>800000</v>
      </c>
      <c r="H99" s="25">
        <f>H100+H103</f>
        <v>800000</v>
      </c>
    </row>
    <row r="100" spans="1:8">
      <c r="A100" s="11" t="s">
        <v>95</v>
      </c>
      <c r="B100" s="11"/>
      <c r="C100" s="15" t="s">
        <v>23</v>
      </c>
      <c r="D100" s="15" t="s">
        <v>17</v>
      </c>
      <c r="E100" s="15" t="s">
        <v>87</v>
      </c>
      <c r="F100" s="15" t="s">
        <v>10</v>
      </c>
      <c r="G100" s="22">
        <f>SUM(G101:G102)</f>
        <v>750000</v>
      </c>
      <c r="H100" s="22">
        <f>SUM(H101:H102)</f>
        <v>750000</v>
      </c>
    </row>
    <row r="101" spans="1:8">
      <c r="A101" s="11" t="s">
        <v>121</v>
      </c>
      <c r="B101" s="11"/>
      <c r="C101" s="15" t="s">
        <v>23</v>
      </c>
      <c r="D101" s="15" t="s">
        <v>17</v>
      </c>
      <c r="E101" s="15" t="s">
        <v>122</v>
      </c>
      <c r="F101" s="15" t="s">
        <v>88</v>
      </c>
      <c r="G101" s="22">
        <v>48000</v>
      </c>
      <c r="H101" s="22">
        <v>48000</v>
      </c>
    </row>
    <row r="102" spans="1:8" ht="22.5">
      <c r="A102" s="1" t="s">
        <v>56</v>
      </c>
      <c r="B102" s="1"/>
      <c r="C102" s="15" t="s">
        <v>23</v>
      </c>
      <c r="D102" s="15" t="s">
        <v>17</v>
      </c>
      <c r="E102" s="15" t="s">
        <v>87</v>
      </c>
      <c r="F102" s="15" t="s">
        <v>55</v>
      </c>
      <c r="G102" s="22">
        <v>702000</v>
      </c>
      <c r="H102" s="22">
        <v>702000</v>
      </c>
    </row>
    <row r="103" spans="1:8">
      <c r="A103" s="38" t="s">
        <v>120</v>
      </c>
      <c r="B103" s="38"/>
      <c r="C103" s="15" t="s">
        <v>23</v>
      </c>
      <c r="D103" s="15" t="s">
        <v>17</v>
      </c>
      <c r="E103" s="15" t="s">
        <v>84</v>
      </c>
      <c r="F103" s="15" t="s">
        <v>10</v>
      </c>
      <c r="G103" s="22">
        <f>SUM(G104)</f>
        <v>50000</v>
      </c>
      <c r="H103" s="22">
        <f>SUM(H104)</f>
        <v>50000</v>
      </c>
    </row>
    <row r="104" spans="1:8" ht="22.5">
      <c r="A104" s="1" t="s">
        <v>56</v>
      </c>
      <c r="B104" s="1"/>
      <c r="C104" s="15" t="s">
        <v>23</v>
      </c>
      <c r="D104" s="15" t="s">
        <v>17</v>
      </c>
      <c r="E104" s="15" t="s">
        <v>119</v>
      </c>
      <c r="F104" s="15" t="s">
        <v>55</v>
      </c>
      <c r="G104" s="22">
        <v>50000</v>
      </c>
      <c r="H104" s="22">
        <v>50000</v>
      </c>
    </row>
    <row r="105" spans="1:8">
      <c r="A105" s="4" t="s">
        <v>149</v>
      </c>
      <c r="B105" s="1"/>
      <c r="C105" s="15" t="s">
        <v>31</v>
      </c>
      <c r="D105" s="15" t="s">
        <v>9</v>
      </c>
      <c r="E105" s="15" t="s">
        <v>7</v>
      </c>
      <c r="F105" s="15" t="s">
        <v>10</v>
      </c>
      <c r="G105" s="72">
        <f>SUM(G106)</f>
        <v>280140</v>
      </c>
      <c r="H105" s="72">
        <f>SUM(H106)</f>
        <v>280140</v>
      </c>
    </row>
    <row r="106" spans="1:8" ht="33.75">
      <c r="A106" s="1" t="s">
        <v>152</v>
      </c>
      <c r="B106" s="1"/>
      <c r="C106" s="15" t="s">
        <v>31</v>
      </c>
      <c r="D106" s="15" t="s">
        <v>14</v>
      </c>
      <c r="E106" s="15" t="s">
        <v>146</v>
      </c>
      <c r="F106" s="15" t="s">
        <v>10</v>
      </c>
      <c r="G106" s="61">
        <f>SUM(G107:G108)</f>
        <v>280140</v>
      </c>
      <c r="H106" s="61">
        <f>SUM(H107:H108)</f>
        <v>280140</v>
      </c>
    </row>
    <row r="107" spans="1:8" ht="22.5">
      <c r="A107" s="1" t="s">
        <v>56</v>
      </c>
      <c r="B107" s="1"/>
      <c r="C107" s="15" t="s">
        <v>31</v>
      </c>
      <c r="D107" s="15" t="s">
        <v>14</v>
      </c>
      <c r="E107" s="15" t="s">
        <v>146</v>
      </c>
      <c r="F107" s="15" t="s">
        <v>55</v>
      </c>
      <c r="G107" s="22">
        <v>276000</v>
      </c>
      <c r="H107" s="22">
        <v>276000</v>
      </c>
    </row>
    <row r="108" spans="1:8">
      <c r="A108" s="1" t="s">
        <v>147</v>
      </c>
      <c r="B108" s="1"/>
      <c r="C108" s="15" t="s">
        <v>31</v>
      </c>
      <c r="D108" s="15" t="s">
        <v>14</v>
      </c>
      <c r="E108" s="15" t="s">
        <v>146</v>
      </c>
      <c r="F108" s="15" t="s">
        <v>148</v>
      </c>
      <c r="G108" s="22">
        <v>4140</v>
      </c>
      <c r="H108" s="22">
        <v>4140</v>
      </c>
    </row>
    <row r="109" spans="1:8">
      <c r="A109" s="4" t="s">
        <v>30</v>
      </c>
      <c r="B109" s="4"/>
      <c r="C109" s="5" t="s">
        <v>32</v>
      </c>
      <c r="D109" s="5" t="s">
        <v>9</v>
      </c>
      <c r="E109" s="5" t="s">
        <v>7</v>
      </c>
      <c r="F109" s="5" t="s">
        <v>10</v>
      </c>
      <c r="G109" s="26">
        <f t="shared" ref="G109:H111" si="1">G110</f>
        <v>1000000</v>
      </c>
      <c r="H109" s="26">
        <f t="shared" si="1"/>
        <v>1000000</v>
      </c>
    </row>
    <row r="110" spans="1:8">
      <c r="A110" s="3" t="s">
        <v>41</v>
      </c>
      <c r="B110" s="3"/>
      <c r="C110" s="6" t="s">
        <v>32</v>
      </c>
      <c r="D110" s="6" t="s">
        <v>12</v>
      </c>
      <c r="E110" s="6" t="s">
        <v>7</v>
      </c>
      <c r="F110" s="6" t="s">
        <v>10</v>
      </c>
      <c r="G110" s="25">
        <f t="shared" si="1"/>
        <v>1000000</v>
      </c>
      <c r="H110" s="25">
        <f t="shared" si="1"/>
        <v>1000000</v>
      </c>
    </row>
    <row r="111" spans="1:8">
      <c r="A111" s="1" t="s">
        <v>43</v>
      </c>
      <c r="B111" s="1"/>
      <c r="C111" s="20" t="s">
        <v>32</v>
      </c>
      <c r="D111" s="7" t="s">
        <v>12</v>
      </c>
      <c r="E111" s="7" t="s">
        <v>34</v>
      </c>
      <c r="F111" s="20" t="s">
        <v>10</v>
      </c>
      <c r="G111" s="22">
        <f t="shared" si="1"/>
        <v>1000000</v>
      </c>
      <c r="H111" s="22">
        <f t="shared" si="1"/>
        <v>1000000</v>
      </c>
    </row>
    <row r="112" spans="1:8" ht="22.5">
      <c r="A112" s="1" t="s">
        <v>56</v>
      </c>
      <c r="B112" s="1"/>
      <c r="C112" s="7" t="s">
        <v>32</v>
      </c>
      <c r="D112" s="7" t="s">
        <v>12</v>
      </c>
      <c r="E112" s="7" t="s">
        <v>34</v>
      </c>
      <c r="F112" s="7" t="s">
        <v>55</v>
      </c>
      <c r="G112" s="22">
        <v>1000000</v>
      </c>
      <c r="H112" s="22">
        <v>1000000</v>
      </c>
    </row>
    <row r="113" spans="1:8" ht="15">
      <c r="A113" s="50" t="s">
        <v>2</v>
      </c>
      <c r="B113" s="50"/>
      <c r="C113" s="7"/>
      <c r="D113" s="7"/>
      <c r="E113" s="7"/>
      <c r="F113" s="7"/>
      <c r="G113" s="51">
        <f>G109+G105+G98+G86+G58+G37+G32+G7+G47</f>
        <v>65519100</v>
      </c>
      <c r="H113" s="51">
        <f>H109+H106+H98+H86+H58+H37+H32+H7+H47</f>
        <v>61971740</v>
      </c>
    </row>
  </sheetData>
  <mergeCells count="9">
    <mergeCell ref="D1:H1"/>
    <mergeCell ref="A3:E3"/>
    <mergeCell ref="F3:G3"/>
    <mergeCell ref="A4:A5"/>
    <mergeCell ref="C4:F4"/>
    <mergeCell ref="G4:G5"/>
    <mergeCell ref="H4:H5"/>
    <mergeCell ref="A2:H2"/>
    <mergeCell ref="B4:B5"/>
  </mergeCells>
  <pageMargins left="0.70866141732283472" right="0.31496062992125984" top="0.74803149606299213" bottom="0.74803149606299213" header="0.11811023622047245" footer="0.11811023622047245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</vt:lpstr>
      <vt:lpstr>6</vt:lpstr>
      <vt:lpstr>5</vt:lpstr>
      <vt:lpstr>7</vt:lpstr>
      <vt:lpstr>Лист1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Бухгалтер</cp:lastModifiedBy>
  <cp:lastPrinted>2014-12-30T09:52:12Z</cp:lastPrinted>
  <dcterms:created xsi:type="dcterms:W3CDTF">2007-09-27T04:48:52Z</dcterms:created>
  <dcterms:modified xsi:type="dcterms:W3CDTF">2015-01-28T04:40:09Z</dcterms:modified>
</cp:coreProperties>
</file>