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F127" i="15"/>
  <c r="F126" s="1"/>
  <c r="F125" s="1"/>
  <c r="F124" s="1"/>
  <c r="F122"/>
  <c r="F121" s="1"/>
  <c r="F118"/>
  <c r="F117" s="1"/>
  <c r="F116" s="1"/>
  <c r="F114"/>
  <c r="F113" s="1"/>
  <c r="F112" s="1"/>
  <c r="F111" s="1"/>
  <c r="F110" s="1"/>
  <c r="F109" s="1"/>
  <c r="F106"/>
  <c r="F98" s="1"/>
  <c r="F103"/>
  <c r="F101"/>
  <c r="F99"/>
  <c r="F96"/>
  <c r="F93" s="1"/>
  <c r="F94"/>
  <c r="F88"/>
  <c r="F87" s="1"/>
  <c r="F85"/>
  <c r="F84" s="1"/>
  <c r="F81"/>
  <c r="F80"/>
  <c r="F78"/>
  <c r="F77" s="1"/>
  <c r="F76" s="1"/>
  <c r="F73"/>
  <c r="F71"/>
  <c r="F67"/>
  <c r="F66" s="1"/>
  <c r="F64"/>
  <c r="F63" s="1"/>
  <c r="F59"/>
  <c r="F58"/>
  <c r="F57"/>
  <c r="F55"/>
  <c r="F54" s="1"/>
  <c r="F53" s="1"/>
  <c r="F52" s="1"/>
  <c r="F46"/>
  <c r="F45"/>
  <c r="F44"/>
  <c r="F43" s="1"/>
  <c r="F41"/>
  <c r="F40"/>
  <c r="F38"/>
  <c r="F37" s="1"/>
  <c r="F35"/>
  <c r="F33"/>
  <c r="F32" s="1"/>
  <c r="F29"/>
  <c r="F28"/>
  <c r="F26"/>
  <c r="F25" s="1"/>
  <c r="F22"/>
  <c r="F16"/>
  <c r="F15"/>
  <c r="F13"/>
  <c r="F10"/>
  <c r="F9"/>
  <c r="F8"/>
  <c r="G56" i="12"/>
  <c r="G55" s="1"/>
  <c r="G54" s="1"/>
  <c r="G53" s="1"/>
  <c r="G89"/>
  <c r="G88" s="1"/>
  <c r="G65"/>
  <c r="G64" s="1"/>
  <c r="G32"/>
  <c r="G113"/>
  <c r="G112" s="1"/>
  <c r="G111" s="1"/>
  <c r="G110" s="1"/>
  <c r="G114"/>
  <c r="G115"/>
  <c r="G100"/>
  <c r="G41"/>
  <c r="G42"/>
  <c r="G128"/>
  <c r="G127" s="1"/>
  <c r="G126" s="1"/>
  <c r="G125" s="1"/>
  <c r="G123"/>
  <c r="G122" s="1"/>
  <c r="G119"/>
  <c r="G118" s="1"/>
  <c r="G117" s="1"/>
  <c r="G107"/>
  <c r="G99" s="1"/>
  <c r="G104"/>
  <c r="G102"/>
  <c r="G97"/>
  <c r="G95"/>
  <c r="G86"/>
  <c r="G85" s="1"/>
  <c r="G82"/>
  <c r="G81" s="1"/>
  <c r="G79"/>
  <c r="G78" s="1"/>
  <c r="G74"/>
  <c r="G72"/>
  <c r="G68"/>
  <c r="G67" s="1"/>
  <c r="G60"/>
  <c r="G59" s="1"/>
  <c r="G58" s="1"/>
  <c r="G47"/>
  <c r="G46"/>
  <c r="G45" s="1"/>
  <c r="G44" s="1"/>
  <c r="G39"/>
  <c r="G38" s="1"/>
  <c r="G36"/>
  <c r="G34"/>
  <c r="G30"/>
  <c r="G29" s="1"/>
  <c r="G27"/>
  <c r="G26" s="1"/>
  <c r="G23"/>
  <c r="G17"/>
  <c r="G14"/>
  <c r="G11"/>
  <c r="G10" s="1"/>
  <c r="G9" s="1"/>
  <c r="F92" i="15" l="1"/>
  <c r="F75" s="1"/>
  <c r="F70"/>
  <c r="F69" s="1"/>
  <c r="F51"/>
  <c r="F62"/>
  <c r="F61" s="1"/>
  <c r="F83"/>
  <c r="F31"/>
  <c r="F7" s="1"/>
  <c r="G63" i="12"/>
  <c r="G52"/>
  <c r="G71"/>
  <c r="G70" s="1"/>
  <c r="G62" s="1"/>
  <c r="G94"/>
  <c r="G33"/>
  <c r="G77"/>
  <c r="G16"/>
  <c r="G84"/>
  <c r="F129" i="15" l="1"/>
  <c r="G76" i="12"/>
  <c r="G93"/>
  <c r="G8"/>
  <c r="G130" s="1"/>
</calcChain>
</file>

<file path=xl/sharedStrings.xml><?xml version="1.0" encoding="utf-8"?>
<sst xmlns="http://schemas.openxmlformats.org/spreadsheetml/2006/main" count="1060" uniqueCount="167">
  <si>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</si>
  <si>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</si>
  <si>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</si>
  <si>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</si>
  <si>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</si>
  <si>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</si>
  <si>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</si>
  <si>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</si>
  <si>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</si>
  <si>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</si>
  <si>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</si>
  <si>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</si>
  <si>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</si>
  <si>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</si>
  <si>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</si>
  <si>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</si>
  <si>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</si>
  <si>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</si>
  <si>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</si>
  <si>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</si>
  <si>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</si>
  <si>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</si>
  <si>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</si>
  <si>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</si>
  <si>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</si>
  <si>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</si>
  <si>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</si>
  <si>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</si>
  <si>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</si>
  <si>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</si>
  <si>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</si>
  <si>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</si>
  <si>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</si>
  <si>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</si>
  <si>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</si>
  <si>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</si>
  <si>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</si>
  <si>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</si>
  <si>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</si>
  <si>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</si>
  <si>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</si>
  <si>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</si>
  <si>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</si>
  <si>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</si>
  <si>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</si>
  <si>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</si>
  <si>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</si>
  <si>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</si>
  <si>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</si>
  <si>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</si>
  <si>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</si>
  <si>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</si>
  <si>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</si>
  <si>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</si>
  <si>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</si>
  <si>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</si>
  <si>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</si>
  <si>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</si>
  <si>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</si>
  <si>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</si>
  <si>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</si>
  <si>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</si>
  <si>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</si>
  <si>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</si>
  <si>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</si>
  <si>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</si>
  <si>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</si>
  <si>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</si>
  <si>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</si>
  <si>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</si>
  <si>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</si>
  <si>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</si>
  <si>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</si>
  <si>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</si>
  <si>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</si>
  <si>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</si>
  <si>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</si>
  <si>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</si>
  <si>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</si>
  <si>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</si>
  <si>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</si>
  <si>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</si>
  <si>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</si>
  <si>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</si>
  <si>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</si>
  <si>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</si>
  <si>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</si>
  <si>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</si>
  <si>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</si>
  <si>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</si>
  <si>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</si>
  <si>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</si>
  <si>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</si>
  <si>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</si>
  <si>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</si>
  <si>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</si>
  <si>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</si>
  <si>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</si>
  <si>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</si>
  <si>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</si>
  <si>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</si>
  <si>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</si>
  <si>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</si>
  <si>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</si>
  <si>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</si>
  <si>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</si>
  <si>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</si>
  <si>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</si>
  <si>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</si>
  <si>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</si>
  <si>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</si>
  <si>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</si>
  <si>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</si>
  <si>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</si>
  <si>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</si>
  <si>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</si>
  <si>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</si>
  <si>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</si>
  <si>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</si>
  <si>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</si>
  <si>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</si>
  <si>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</si>
  <si>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</si>
  <si>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</si>
  <si>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</si>
  <si>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</si>
  <si>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99 0 00 03530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</si>
  <si>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</si>
  <si>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</si>
  <si>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</si>
  <si>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</si>
  <si>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</si>
  <si>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</si>
  <si>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</si>
  <si>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</si>
  <si>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</si>
  <si>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</si>
  <si>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</si>
  <si>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</si>
  <si>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</si>
  <si>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</si>
  <si>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</si>
  <si>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</si>
  <si>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</si>
  <si>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</si>
  <si>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</si>
  <si>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</si>
  <si>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</si>
  <si>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</si>
  <si>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</si>
  <si>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</si>
  <si>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</si>
  <si>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</si>
  <si>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</si>
  <si>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</si>
  <si>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</si>
  <si>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</si>
  <si>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</si>
  <si>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</si>
  <si>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</si>
  <si>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</si>
  <si>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</si>
  <si>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</si>
  <si>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</si>
  <si>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</si>
  <si>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 xml:space="preserve">Приложение 1                                                                 к решению Совета депутатов Кременкульского сельского поселения  от "29" июня 2020г. № 55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</si>
  <si>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  Приложение 2                                                                     к решению Совета депутатов Кременкульского сельского поселения  от "29" июня 2020г. № 55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</si>
</sst>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workbookViewId="0">
      <selection activeCell="B1" sqref="B1:F1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50" t="s">
        <v>165</v>
      </c>
      <c r="C1" s="50"/>
      <c r="D1" s="50"/>
      <c r="E1" s="50"/>
      <c r="F1" s="50"/>
      <c r="I1" s="41"/>
    </row>
    <row r="2" spans="1:9" ht="74.25" customHeight="1">
      <c r="A2" s="40"/>
      <c r="B2" s="51" t="s">
        <v>105</v>
      </c>
      <c r="C2" s="51"/>
      <c r="D2" s="51"/>
      <c r="E2" s="51"/>
      <c r="F2" s="51"/>
    </row>
    <row r="3" spans="1:9" ht="39.75" customHeight="1">
      <c r="A3" s="52" t="s">
        <v>106</v>
      </c>
      <c r="B3" s="52"/>
      <c r="C3" s="52"/>
      <c r="D3" s="52"/>
      <c r="E3" s="52"/>
      <c r="F3" s="52"/>
    </row>
    <row r="4" spans="1:9" ht="4.5" customHeight="1">
      <c r="A4" s="53"/>
      <c r="B4" s="53"/>
      <c r="C4" s="53"/>
      <c r="D4" s="53"/>
      <c r="E4" s="54"/>
      <c r="F4" s="55"/>
    </row>
    <row r="5" spans="1:9" ht="21.75" customHeight="1">
      <c r="A5" s="48" t="s">
        <v>0</v>
      </c>
      <c r="B5" s="48" t="s">
        <v>1</v>
      </c>
      <c r="C5" s="48"/>
      <c r="D5" s="48"/>
      <c r="E5" s="48"/>
      <c r="F5" s="48" t="s">
        <v>107</v>
      </c>
    </row>
    <row r="6" spans="1:9" ht="47.25" customHeight="1">
      <c r="A6" s="49"/>
      <c r="B6" s="3" t="s">
        <v>2</v>
      </c>
      <c r="C6" s="4" t="s">
        <v>3</v>
      </c>
      <c r="D6" s="4" t="s">
        <v>4</v>
      </c>
      <c r="E6" s="4" t="s">
        <v>5</v>
      </c>
      <c r="F6" s="48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20434980.630000003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1605850</v>
      </c>
    </row>
    <row r="9" spans="1:9">
      <c r="A9" s="8" t="s">
        <v>11</v>
      </c>
      <c r="B9" s="9" t="s">
        <v>7</v>
      </c>
      <c r="C9" s="9" t="s">
        <v>10</v>
      </c>
      <c r="D9" s="9" t="s">
        <v>108</v>
      </c>
      <c r="E9" s="9"/>
      <c r="F9" s="10">
        <f>SUM(F10)</f>
        <v>1605850</v>
      </c>
    </row>
    <row r="10" spans="1:9">
      <c r="A10" s="11" t="s">
        <v>12</v>
      </c>
      <c r="B10" s="9" t="s">
        <v>7</v>
      </c>
      <c r="C10" s="9" t="s">
        <v>10</v>
      </c>
      <c r="D10" s="9" t="s">
        <v>109</v>
      </c>
      <c r="E10" s="9"/>
      <c r="F10" s="10">
        <f>SUM(F11:F12)</f>
        <v>1605850</v>
      </c>
    </row>
    <row r="11" spans="1:9">
      <c r="A11" s="11" t="s">
        <v>13</v>
      </c>
      <c r="B11" s="9" t="s">
        <v>7</v>
      </c>
      <c r="C11" s="9" t="s">
        <v>10</v>
      </c>
      <c r="D11" s="9" t="s">
        <v>109</v>
      </c>
      <c r="E11" s="9" t="s">
        <v>14</v>
      </c>
      <c r="F11" s="10">
        <v>1233350</v>
      </c>
    </row>
    <row r="12" spans="1:9" ht="22.5">
      <c r="A12" s="11" t="s">
        <v>97</v>
      </c>
      <c r="B12" s="9" t="s">
        <v>7</v>
      </c>
      <c r="C12" s="9" t="s">
        <v>10</v>
      </c>
      <c r="D12" s="9" t="s">
        <v>109</v>
      </c>
      <c r="E12" s="9" t="s">
        <v>15</v>
      </c>
      <c r="F12" s="10">
        <v>372500</v>
      </c>
    </row>
    <row r="13" spans="1:9" ht="33.75">
      <c r="A13" s="12" t="s">
        <v>16</v>
      </c>
      <c r="B13" s="9" t="s">
        <v>7</v>
      </c>
      <c r="C13" s="9" t="s">
        <v>17</v>
      </c>
      <c r="D13" s="9"/>
      <c r="E13" s="9"/>
      <c r="F13" s="10">
        <f>SUM(F14)</f>
        <v>275000</v>
      </c>
    </row>
    <row r="14" spans="1:9">
      <c r="A14" s="11" t="s">
        <v>18</v>
      </c>
      <c r="B14" s="9" t="s">
        <v>7</v>
      </c>
      <c r="C14" s="9" t="s">
        <v>17</v>
      </c>
      <c r="D14" s="9" t="s">
        <v>110</v>
      </c>
      <c r="E14" s="9" t="s">
        <v>19</v>
      </c>
      <c r="F14" s="10">
        <v>275000</v>
      </c>
    </row>
    <row r="15" spans="1:9">
      <c r="A15" s="13" t="s">
        <v>20</v>
      </c>
      <c r="B15" s="15" t="s">
        <v>7</v>
      </c>
      <c r="C15" s="15" t="s">
        <v>21</v>
      </c>
      <c r="D15" s="9"/>
      <c r="E15" s="15"/>
      <c r="F15" s="10">
        <f>SUM(F16+F22)</f>
        <v>15061080.410000002</v>
      </c>
    </row>
    <row r="16" spans="1:9" ht="22.5">
      <c r="A16" s="8" t="s">
        <v>22</v>
      </c>
      <c r="B16" s="9" t="s">
        <v>23</v>
      </c>
      <c r="C16" s="9" t="s">
        <v>21</v>
      </c>
      <c r="D16" s="9" t="s">
        <v>110</v>
      </c>
      <c r="E16" s="9"/>
      <c r="F16" s="10">
        <f>SUM(F17:F21)</f>
        <v>14471508.280000001</v>
      </c>
    </row>
    <row r="17" spans="1:6">
      <c r="A17" s="11" t="s">
        <v>13</v>
      </c>
      <c r="B17" s="9" t="s">
        <v>7</v>
      </c>
      <c r="C17" s="9" t="s">
        <v>21</v>
      </c>
      <c r="D17" s="9" t="s">
        <v>110</v>
      </c>
      <c r="E17" s="9" t="s">
        <v>14</v>
      </c>
      <c r="F17" s="10">
        <v>8357000</v>
      </c>
    </row>
    <row r="18" spans="1:6" ht="22.5">
      <c r="A18" s="13" t="s">
        <v>24</v>
      </c>
      <c r="B18" s="15" t="s">
        <v>7</v>
      </c>
      <c r="C18" s="15" t="s">
        <v>21</v>
      </c>
      <c r="D18" s="15" t="s">
        <v>110</v>
      </c>
      <c r="E18" s="15" t="s">
        <v>25</v>
      </c>
      <c r="F18" s="10">
        <v>51380</v>
      </c>
    </row>
    <row r="19" spans="1:6" ht="22.5">
      <c r="A19" s="11" t="s">
        <v>97</v>
      </c>
      <c r="B19" s="15" t="s">
        <v>7</v>
      </c>
      <c r="C19" s="15" t="s">
        <v>21</v>
      </c>
      <c r="D19" s="15" t="s">
        <v>110</v>
      </c>
      <c r="E19" s="15" t="s">
        <v>15</v>
      </c>
      <c r="F19" s="10">
        <v>2523800</v>
      </c>
    </row>
    <row r="20" spans="1:6" ht="22.5">
      <c r="A20" s="13" t="s">
        <v>26</v>
      </c>
      <c r="B20" s="15" t="s">
        <v>7</v>
      </c>
      <c r="C20" s="15" t="s">
        <v>21</v>
      </c>
      <c r="D20" s="15" t="s">
        <v>110</v>
      </c>
      <c r="E20" s="15" t="s">
        <v>27</v>
      </c>
      <c r="F20" s="10">
        <v>657123.98</v>
      </c>
    </row>
    <row r="21" spans="1:6">
      <c r="A21" s="11" t="s">
        <v>18</v>
      </c>
      <c r="B21" s="15" t="s">
        <v>7</v>
      </c>
      <c r="C21" s="15" t="s">
        <v>21</v>
      </c>
      <c r="D21" s="9" t="s">
        <v>110</v>
      </c>
      <c r="E21" s="15" t="s">
        <v>19</v>
      </c>
      <c r="F21" s="10">
        <v>2882204.3</v>
      </c>
    </row>
    <row r="22" spans="1:6" ht="21">
      <c r="A22" s="16" t="s">
        <v>28</v>
      </c>
      <c r="B22" s="9" t="s">
        <v>7</v>
      </c>
      <c r="C22" s="9" t="s">
        <v>21</v>
      </c>
      <c r="D22" s="9" t="s">
        <v>111</v>
      </c>
      <c r="E22" s="15"/>
      <c r="F22" s="10">
        <f>F23+F24</f>
        <v>589572.13</v>
      </c>
    </row>
    <row r="23" spans="1:6">
      <c r="A23" s="17" t="s">
        <v>29</v>
      </c>
      <c r="B23" s="9" t="s">
        <v>7</v>
      </c>
      <c r="C23" s="9" t="s">
        <v>21</v>
      </c>
      <c r="D23" s="9" t="s">
        <v>112</v>
      </c>
      <c r="E23" s="9" t="s">
        <v>30</v>
      </c>
      <c r="F23" s="10">
        <v>50000</v>
      </c>
    </row>
    <row r="24" spans="1:6">
      <c r="A24" s="18" t="s">
        <v>31</v>
      </c>
      <c r="B24" s="9" t="s">
        <v>7</v>
      </c>
      <c r="C24" s="9" t="s">
        <v>21</v>
      </c>
      <c r="D24" s="9" t="s">
        <v>110</v>
      </c>
      <c r="E24" s="9" t="s">
        <v>32</v>
      </c>
      <c r="F24" s="10">
        <v>539572.13</v>
      </c>
    </row>
    <row r="25" spans="1:6">
      <c r="A25" s="37" t="s">
        <v>99</v>
      </c>
      <c r="B25" s="9" t="s">
        <v>7</v>
      </c>
      <c r="C25" s="9" t="s">
        <v>102</v>
      </c>
      <c r="D25" s="9"/>
      <c r="E25" s="9"/>
      <c r="F25" s="10">
        <f>SUM(F26)</f>
        <v>0</v>
      </c>
    </row>
    <row r="26" spans="1:6" ht="22.5">
      <c r="A26" s="38" t="s">
        <v>100</v>
      </c>
      <c r="B26" s="9" t="s">
        <v>7</v>
      </c>
      <c r="C26" s="9" t="s">
        <v>102</v>
      </c>
      <c r="D26" s="9" t="s">
        <v>113</v>
      </c>
      <c r="E26" s="9" t="s">
        <v>103</v>
      </c>
      <c r="F26" s="10">
        <f>SUM(F27)</f>
        <v>0</v>
      </c>
    </row>
    <row r="27" spans="1:6" ht="45">
      <c r="A27" s="39" t="s">
        <v>101</v>
      </c>
      <c r="B27" s="9" t="s">
        <v>7</v>
      </c>
      <c r="C27" s="9" t="s">
        <v>102</v>
      </c>
      <c r="D27" s="9" t="s">
        <v>113</v>
      </c>
      <c r="E27" s="9" t="s">
        <v>103</v>
      </c>
      <c r="F27" s="10">
        <v>0</v>
      </c>
    </row>
    <row r="28" spans="1:6">
      <c r="A28" s="32" t="s">
        <v>33</v>
      </c>
      <c r="B28" s="9" t="s">
        <v>7</v>
      </c>
      <c r="C28" s="9" t="s">
        <v>34</v>
      </c>
      <c r="D28" s="9"/>
      <c r="E28" s="9"/>
      <c r="F28" s="7">
        <f>SUM(F29)</f>
        <v>2000000</v>
      </c>
    </row>
    <row r="29" spans="1:6" ht="22.5">
      <c r="A29" s="18" t="s">
        <v>35</v>
      </c>
      <c r="B29" s="9" t="s">
        <v>7</v>
      </c>
      <c r="C29" s="9" t="s">
        <v>34</v>
      </c>
      <c r="D29" s="9" t="s">
        <v>114</v>
      </c>
      <c r="E29" s="9"/>
      <c r="F29" s="10">
        <f>SUM(F30)</f>
        <v>2000000</v>
      </c>
    </row>
    <row r="30" spans="1:6">
      <c r="A30" s="18" t="s">
        <v>36</v>
      </c>
      <c r="B30" s="9" t="s">
        <v>7</v>
      </c>
      <c r="C30" s="9" t="s">
        <v>34</v>
      </c>
      <c r="D30" s="9" t="s">
        <v>114</v>
      </c>
      <c r="E30" s="9" t="s">
        <v>37</v>
      </c>
      <c r="F30" s="10">
        <v>2000000</v>
      </c>
    </row>
    <row r="31" spans="1:6">
      <c r="A31" s="35" t="s">
        <v>38</v>
      </c>
      <c r="B31" s="9" t="s">
        <v>7</v>
      </c>
      <c r="C31" s="9" t="s">
        <v>39</v>
      </c>
      <c r="D31" s="9"/>
      <c r="E31" s="9"/>
      <c r="F31" s="7">
        <f>SUM(F32+F37)</f>
        <v>1493050.22</v>
      </c>
    </row>
    <row r="32" spans="1:6">
      <c r="A32" s="19" t="s">
        <v>40</v>
      </c>
      <c r="B32" s="9" t="s">
        <v>7</v>
      </c>
      <c r="C32" s="9" t="s">
        <v>39</v>
      </c>
      <c r="D32" s="9" t="s">
        <v>108</v>
      </c>
      <c r="E32" s="9"/>
      <c r="F32" s="7">
        <f>SUM(F33+F35)</f>
        <v>276444</v>
      </c>
    </row>
    <row r="33" spans="1:6" ht="45">
      <c r="A33" s="20" t="s">
        <v>98</v>
      </c>
      <c r="B33" s="21" t="s">
        <v>7</v>
      </c>
      <c r="C33" s="21" t="s">
        <v>39</v>
      </c>
      <c r="D33" s="21" t="s">
        <v>115</v>
      </c>
      <c r="E33" s="9"/>
      <c r="F33" s="7">
        <f>SUM(F34)</f>
        <v>273400</v>
      </c>
    </row>
    <row r="34" spans="1:6">
      <c r="A34" s="20" t="s">
        <v>41</v>
      </c>
      <c r="B34" s="21" t="s">
        <v>7</v>
      </c>
      <c r="C34" s="21" t="s">
        <v>39</v>
      </c>
      <c r="D34" s="21" t="s">
        <v>115</v>
      </c>
      <c r="E34" s="9" t="s">
        <v>42</v>
      </c>
      <c r="F34" s="10">
        <v>273400</v>
      </c>
    </row>
    <row r="35" spans="1:6" ht="33.75">
      <c r="A35" s="20" t="s">
        <v>43</v>
      </c>
      <c r="B35" s="21" t="s">
        <v>7</v>
      </c>
      <c r="C35" s="21" t="s">
        <v>39</v>
      </c>
      <c r="D35" s="21" t="s">
        <v>116</v>
      </c>
      <c r="E35" s="21"/>
      <c r="F35" s="10">
        <f>F36</f>
        <v>3044</v>
      </c>
    </row>
    <row r="36" spans="1:6">
      <c r="A36" s="20" t="s">
        <v>18</v>
      </c>
      <c r="B36" s="21" t="s">
        <v>7</v>
      </c>
      <c r="C36" s="21" t="s">
        <v>39</v>
      </c>
      <c r="D36" s="21" t="s">
        <v>117</v>
      </c>
      <c r="E36" s="21" t="s">
        <v>19</v>
      </c>
      <c r="F36" s="10">
        <v>3044</v>
      </c>
    </row>
    <row r="37" spans="1:6">
      <c r="A37" s="19" t="s">
        <v>11</v>
      </c>
      <c r="B37" s="21" t="s">
        <v>7</v>
      </c>
      <c r="C37" s="21" t="s">
        <v>39</v>
      </c>
      <c r="D37" s="21" t="s">
        <v>108</v>
      </c>
      <c r="E37" s="9"/>
      <c r="F37" s="7">
        <f>F38+F40</f>
        <v>1216606.22</v>
      </c>
    </row>
    <row r="38" spans="1:6" ht="22.5">
      <c r="A38" s="20" t="s">
        <v>44</v>
      </c>
      <c r="B38" s="21" t="s">
        <v>7</v>
      </c>
      <c r="C38" s="21" t="s">
        <v>39</v>
      </c>
      <c r="D38" s="21" t="s">
        <v>110</v>
      </c>
      <c r="E38" s="9"/>
      <c r="F38" s="10">
        <f>F39</f>
        <v>1200000</v>
      </c>
    </row>
    <row r="39" spans="1:6">
      <c r="A39" s="20" t="s">
        <v>18</v>
      </c>
      <c r="B39" s="21" t="s">
        <v>7</v>
      </c>
      <c r="C39" s="21" t="s">
        <v>39</v>
      </c>
      <c r="D39" s="21" t="s">
        <v>110</v>
      </c>
      <c r="E39" s="9" t="s">
        <v>19</v>
      </c>
      <c r="F39" s="10">
        <v>1200000</v>
      </c>
    </row>
    <row r="40" spans="1:6">
      <c r="A40" s="20" t="s">
        <v>149</v>
      </c>
      <c r="B40" s="21" t="s">
        <v>7</v>
      </c>
      <c r="C40" s="21" t="s">
        <v>39</v>
      </c>
      <c r="D40" s="21" t="s">
        <v>110</v>
      </c>
      <c r="E40" s="9" t="s">
        <v>147</v>
      </c>
      <c r="F40" s="7">
        <f>SUM(F42)</f>
        <v>16606.22</v>
      </c>
    </row>
    <row r="41" spans="1:6">
      <c r="A41" s="20" t="s">
        <v>146</v>
      </c>
      <c r="B41" s="21" t="s">
        <v>7</v>
      </c>
      <c r="C41" s="21" t="s">
        <v>39</v>
      </c>
      <c r="D41" s="21" t="s">
        <v>110</v>
      </c>
      <c r="E41" s="9" t="s">
        <v>148</v>
      </c>
      <c r="F41" s="10">
        <f>SUM(F42)</f>
        <v>16606.22</v>
      </c>
    </row>
    <row r="42" spans="1:6" ht="22.5">
      <c r="A42" s="20" t="s">
        <v>144</v>
      </c>
      <c r="B42" s="21" t="s">
        <v>7</v>
      </c>
      <c r="C42" s="21" t="s">
        <v>39</v>
      </c>
      <c r="D42" s="21" t="s">
        <v>110</v>
      </c>
      <c r="E42" s="9" t="s">
        <v>145</v>
      </c>
      <c r="F42" s="10">
        <v>16606.22</v>
      </c>
    </row>
    <row r="43" spans="1:6">
      <c r="A43" s="19" t="s">
        <v>45</v>
      </c>
      <c r="B43" s="22" t="s">
        <v>10</v>
      </c>
      <c r="C43" s="22" t="s">
        <v>8</v>
      </c>
      <c r="D43" s="21"/>
      <c r="E43" s="6"/>
      <c r="F43" s="7">
        <f>F44</f>
        <v>464800</v>
      </c>
    </row>
    <row r="44" spans="1:6">
      <c r="A44" s="20" t="s">
        <v>46</v>
      </c>
      <c r="B44" s="21" t="s">
        <v>10</v>
      </c>
      <c r="C44" s="21" t="s">
        <v>17</v>
      </c>
      <c r="D44" s="21"/>
      <c r="E44" s="9"/>
      <c r="F44" s="10">
        <f>SUM(F45)</f>
        <v>464800</v>
      </c>
    </row>
    <row r="45" spans="1:6" ht="67.5">
      <c r="A45" s="23" t="s">
        <v>47</v>
      </c>
      <c r="B45" s="21" t="s">
        <v>10</v>
      </c>
      <c r="C45" s="21" t="s">
        <v>17</v>
      </c>
      <c r="D45" s="21" t="s">
        <v>108</v>
      </c>
      <c r="E45" s="9"/>
      <c r="F45" s="10">
        <f>SUM(F47:F50)</f>
        <v>464800</v>
      </c>
    </row>
    <row r="46" spans="1:6" ht="22.5">
      <c r="A46" s="20" t="s">
        <v>48</v>
      </c>
      <c r="B46" s="21" t="s">
        <v>10</v>
      </c>
      <c r="C46" s="21" t="s">
        <v>17</v>
      </c>
      <c r="D46" s="21" t="s">
        <v>118</v>
      </c>
      <c r="E46" s="9"/>
      <c r="F46" s="10">
        <f>SUM(F47:F50)</f>
        <v>464800</v>
      </c>
    </row>
    <row r="47" spans="1:6">
      <c r="A47" s="11" t="s">
        <v>13</v>
      </c>
      <c r="B47" s="21" t="s">
        <v>10</v>
      </c>
      <c r="C47" s="21" t="s">
        <v>17</v>
      </c>
      <c r="D47" s="21" t="s">
        <v>118</v>
      </c>
      <c r="E47" s="9" t="s">
        <v>14</v>
      </c>
      <c r="F47" s="10">
        <v>335175.65999999997</v>
      </c>
    </row>
    <row r="48" spans="1:6" ht="22.5">
      <c r="A48" s="11" t="s">
        <v>97</v>
      </c>
      <c r="B48" s="21" t="s">
        <v>10</v>
      </c>
      <c r="C48" s="21" t="s">
        <v>17</v>
      </c>
      <c r="D48" s="21" t="s">
        <v>118</v>
      </c>
      <c r="E48" s="9" t="s">
        <v>15</v>
      </c>
      <c r="F48" s="10">
        <v>100017.35</v>
      </c>
    </row>
    <row r="49" spans="1:6" ht="22.5">
      <c r="A49" s="13" t="s">
        <v>26</v>
      </c>
      <c r="B49" s="21" t="s">
        <v>10</v>
      </c>
      <c r="C49" s="21" t="s">
        <v>17</v>
      </c>
      <c r="D49" s="21" t="s">
        <v>118</v>
      </c>
      <c r="E49" s="9" t="s">
        <v>27</v>
      </c>
      <c r="F49" s="10">
        <v>4632.7</v>
      </c>
    </row>
    <row r="50" spans="1:6">
      <c r="A50" s="20" t="s">
        <v>18</v>
      </c>
      <c r="B50" s="21" t="s">
        <v>10</v>
      </c>
      <c r="C50" s="21" t="s">
        <v>17</v>
      </c>
      <c r="D50" s="21" t="s">
        <v>118</v>
      </c>
      <c r="E50" s="9" t="s">
        <v>19</v>
      </c>
      <c r="F50" s="10">
        <v>24974.29</v>
      </c>
    </row>
    <row r="51" spans="1:6" ht="21">
      <c r="A51" s="19" t="s">
        <v>49</v>
      </c>
      <c r="B51" s="22" t="s">
        <v>17</v>
      </c>
      <c r="C51" s="22" t="s">
        <v>8</v>
      </c>
      <c r="D51" s="22"/>
      <c r="E51" s="6"/>
      <c r="F51" s="7">
        <f>F52+F57</f>
        <v>2751057.4</v>
      </c>
    </row>
    <row r="52" spans="1:6" ht="33.75">
      <c r="A52" s="20" t="s">
        <v>50</v>
      </c>
      <c r="B52" s="21" t="s">
        <v>17</v>
      </c>
      <c r="C52" s="21" t="s">
        <v>51</v>
      </c>
      <c r="D52" s="21" t="s">
        <v>142</v>
      </c>
      <c r="E52" s="9"/>
      <c r="F52" s="10">
        <f>SUM(F53)</f>
        <v>450000</v>
      </c>
    </row>
    <row r="53" spans="1:6" ht="33.75">
      <c r="A53" s="20" t="s">
        <v>52</v>
      </c>
      <c r="B53" s="21" t="s">
        <v>17</v>
      </c>
      <c r="C53" s="21" t="s">
        <v>51</v>
      </c>
      <c r="D53" s="21" t="s">
        <v>142</v>
      </c>
      <c r="E53" s="21"/>
      <c r="F53" s="10">
        <f>SUM(F54)</f>
        <v>450000</v>
      </c>
    </row>
    <row r="54" spans="1:6">
      <c r="A54" s="20" t="s">
        <v>18</v>
      </c>
      <c r="B54" s="21" t="s">
        <v>17</v>
      </c>
      <c r="C54" s="21" t="s">
        <v>51</v>
      </c>
      <c r="D54" s="21" t="s">
        <v>142</v>
      </c>
      <c r="E54" s="21"/>
      <c r="F54" s="10">
        <f>SUM(F55)</f>
        <v>450000</v>
      </c>
    </row>
    <row r="55" spans="1:6" ht="22.5">
      <c r="A55" s="20" t="s">
        <v>94</v>
      </c>
      <c r="B55" s="21" t="s">
        <v>17</v>
      </c>
      <c r="C55" s="21" t="s">
        <v>51</v>
      </c>
      <c r="D55" s="21" t="s">
        <v>142</v>
      </c>
      <c r="E55" s="21"/>
      <c r="F55" s="10">
        <f>SUM(F56)</f>
        <v>450000</v>
      </c>
    </row>
    <row r="56" spans="1:6">
      <c r="A56" s="20" t="s">
        <v>18</v>
      </c>
      <c r="B56" s="21" t="s">
        <v>17</v>
      </c>
      <c r="C56" s="21" t="s">
        <v>51</v>
      </c>
      <c r="D56" s="21" t="s">
        <v>142</v>
      </c>
      <c r="E56" s="21" t="s">
        <v>19</v>
      </c>
      <c r="F56" s="10">
        <v>450000</v>
      </c>
    </row>
    <row r="57" spans="1:6">
      <c r="A57" s="19" t="s">
        <v>53</v>
      </c>
      <c r="B57" s="21" t="s">
        <v>17</v>
      </c>
      <c r="C57" s="21" t="s">
        <v>54</v>
      </c>
      <c r="D57" s="21"/>
      <c r="E57" s="9"/>
      <c r="F57" s="10">
        <f>F58</f>
        <v>2301057.4</v>
      </c>
    </row>
    <row r="58" spans="1:6">
      <c r="A58" s="24" t="s">
        <v>55</v>
      </c>
      <c r="B58" s="21" t="s">
        <v>17</v>
      </c>
      <c r="C58" s="21" t="s">
        <v>54</v>
      </c>
      <c r="D58" s="21" t="s">
        <v>108</v>
      </c>
      <c r="E58" s="9"/>
      <c r="F58" s="10">
        <f>F59</f>
        <v>2301057.4</v>
      </c>
    </row>
    <row r="59" spans="1:6" ht="22.5">
      <c r="A59" s="23" t="s">
        <v>56</v>
      </c>
      <c r="B59" s="21" t="s">
        <v>17</v>
      </c>
      <c r="C59" s="21" t="s">
        <v>54</v>
      </c>
      <c r="D59" s="21" t="s">
        <v>119</v>
      </c>
      <c r="E59" s="9"/>
      <c r="F59" s="10">
        <f>SUM(F60)</f>
        <v>2301057.4</v>
      </c>
    </row>
    <row r="60" spans="1:6">
      <c r="A60" s="20" t="s">
        <v>18</v>
      </c>
      <c r="B60" s="21" t="s">
        <v>17</v>
      </c>
      <c r="C60" s="21" t="s">
        <v>54</v>
      </c>
      <c r="D60" s="21" t="s">
        <v>119</v>
      </c>
      <c r="E60" s="9" t="s">
        <v>19</v>
      </c>
      <c r="F60" s="10">
        <v>2301057.4</v>
      </c>
    </row>
    <row r="61" spans="1:6">
      <c r="A61" s="19" t="s">
        <v>57</v>
      </c>
      <c r="B61" s="22" t="s">
        <v>21</v>
      </c>
      <c r="C61" s="22" t="s">
        <v>8</v>
      </c>
      <c r="D61" s="21"/>
      <c r="E61" s="6"/>
      <c r="F61" s="7">
        <f>F62+F69</f>
        <v>26638313</v>
      </c>
    </row>
    <row r="62" spans="1:6">
      <c r="A62" s="19" t="s">
        <v>58</v>
      </c>
      <c r="B62" s="21" t="s">
        <v>21</v>
      </c>
      <c r="C62" s="21" t="s">
        <v>51</v>
      </c>
      <c r="D62" s="21"/>
      <c r="E62" s="15"/>
      <c r="F62" s="10">
        <f>F66+F63</f>
        <v>26238313</v>
      </c>
    </row>
    <row r="63" spans="1:6">
      <c r="A63" s="19" t="s">
        <v>40</v>
      </c>
      <c r="B63" s="21" t="s">
        <v>21</v>
      </c>
      <c r="C63" s="21" t="s">
        <v>51</v>
      </c>
      <c r="D63" s="21" t="s">
        <v>108</v>
      </c>
      <c r="E63" s="6"/>
      <c r="F63" s="7">
        <f>F64</f>
        <v>3123143</v>
      </c>
    </row>
    <row r="64" spans="1:6" ht="45">
      <c r="A64" s="20" t="s">
        <v>59</v>
      </c>
      <c r="B64" s="21" t="s">
        <v>21</v>
      </c>
      <c r="C64" s="21" t="s">
        <v>51</v>
      </c>
      <c r="D64" s="21" t="s">
        <v>120</v>
      </c>
      <c r="E64" s="15"/>
      <c r="F64" s="10">
        <f>SUM(F65)</f>
        <v>3123143</v>
      </c>
    </row>
    <row r="65" spans="1:7">
      <c r="A65" s="20" t="s">
        <v>18</v>
      </c>
      <c r="B65" s="21" t="s">
        <v>21</v>
      </c>
      <c r="C65" s="21" t="s">
        <v>51</v>
      </c>
      <c r="D65" s="21" t="s">
        <v>120</v>
      </c>
      <c r="E65" s="15" t="s">
        <v>19</v>
      </c>
      <c r="F65" s="10">
        <v>3123143</v>
      </c>
    </row>
    <row r="66" spans="1:7">
      <c r="A66" s="25" t="s">
        <v>55</v>
      </c>
      <c r="B66" s="21" t="s">
        <v>21</v>
      </c>
      <c r="C66" s="21" t="s">
        <v>51</v>
      </c>
      <c r="D66" s="21" t="s">
        <v>108</v>
      </c>
      <c r="E66" s="15"/>
      <c r="F66" s="10">
        <f>SUM(F67)</f>
        <v>23115170</v>
      </c>
    </row>
    <row r="67" spans="1:7" ht="33.75">
      <c r="A67" s="20" t="s">
        <v>60</v>
      </c>
      <c r="B67" s="21" t="s">
        <v>21</v>
      </c>
      <c r="C67" s="21" t="s">
        <v>51</v>
      </c>
      <c r="D67" s="21" t="s">
        <v>121</v>
      </c>
      <c r="E67" s="15"/>
      <c r="F67" s="10">
        <f>F68</f>
        <v>23115170</v>
      </c>
    </row>
    <row r="68" spans="1:7">
      <c r="A68" s="20" t="s">
        <v>18</v>
      </c>
      <c r="B68" s="21" t="s">
        <v>61</v>
      </c>
      <c r="C68" s="21" t="s">
        <v>51</v>
      </c>
      <c r="D68" s="21" t="s">
        <v>122</v>
      </c>
      <c r="E68" s="15" t="s">
        <v>19</v>
      </c>
      <c r="F68" s="10">
        <v>23115170</v>
      </c>
    </row>
    <row r="69" spans="1:7">
      <c r="A69" s="20" t="s">
        <v>62</v>
      </c>
      <c r="B69" s="21" t="s">
        <v>21</v>
      </c>
      <c r="C69" s="21" t="s">
        <v>63</v>
      </c>
      <c r="D69" s="21"/>
      <c r="E69" s="15"/>
      <c r="F69" s="7">
        <f>F70</f>
        <v>400000</v>
      </c>
    </row>
    <row r="70" spans="1:7">
      <c r="A70" s="24" t="s">
        <v>11</v>
      </c>
      <c r="B70" s="21" t="s">
        <v>21</v>
      </c>
      <c r="C70" s="21" t="s">
        <v>63</v>
      </c>
      <c r="D70" s="21" t="s">
        <v>108</v>
      </c>
      <c r="E70" s="15"/>
      <c r="F70" s="7">
        <f>F71+F73</f>
        <v>400000</v>
      </c>
    </row>
    <row r="71" spans="1:7">
      <c r="A71" s="20" t="s">
        <v>64</v>
      </c>
      <c r="B71" s="21" t="s">
        <v>21</v>
      </c>
      <c r="C71" s="21" t="s">
        <v>63</v>
      </c>
      <c r="D71" s="21" t="s">
        <v>123</v>
      </c>
      <c r="E71" s="15"/>
      <c r="F71" s="10">
        <f>F72</f>
        <v>200000</v>
      </c>
    </row>
    <row r="72" spans="1:7">
      <c r="A72" s="20" t="s">
        <v>18</v>
      </c>
      <c r="B72" s="21" t="s">
        <v>21</v>
      </c>
      <c r="C72" s="21" t="s">
        <v>63</v>
      </c>
      <c r="D72" s="21" t="s">
        <v>123</v>
      </c>
      <c r="E72" s="15" t="s">
        <v>19</v>
      </c>
      <c r="F72" s="10">
        <v>200000</v>
      </c>
    </row>
    <row r="73" spans="1:7" ht="31.5">
      <c r="A73" s="26" t="s">
        <v>65</v>
      </c>
      <c r="B73" s="21" t="s">
        <v>21</v>
      </c>
      <c r="C73" s="21" t="s">
        <v>63</v>
      </c>
      <c r="D73" s="22" t="s">
        <v>124</v>
      </c>
      <c r="E73" s="15"/>
      <c r="F73" s="10">
        <f>F74</f>
        <v>200000</v>
      </c>
      <c r="G73" s="31"/>
    </row>
    <row r="74" spans="1:7">
      <c r="A74" s="20" t="s">
        <v>18</v>
      </c>
      <c r="B74" s="21" t="s">
        <v>21</v>
      </c>
      <c r="C74" s="21" t="s">
        <v>63</v>
      </c>
      <c r="D74" s="21" t="s">
        <v>124</v>
      </c>
      <c r="E74" s="15" t="s">
        <v>19</v>
      </c>
      <c r="F74" s="10">
        <v>200000</v>
      </c>
    </row>
    <row r="75" spans="1:7">
      <c r="A75" s="19" t="s">
        <v>66</v>
      </c>
      <c r="B75" s="22" t="s">
        <v>67</v>
      </c>
      <c r="C75" s="22" t="s">
        <v>8</v>
      </c>
      <c r="D75" s="21"/>
      <c r="E75" s="6"/>
      <c r="F75" s="7">
        <f>SUM(F92,F83,F76)</f>
        <v>31544317.600000001</v>
      </c>
    </row>
    <row r="76" spans="1:7">
      <c r="A76" s="20" t="s">
        <v>68</v>
      </c>
      <c r="B76" s="21" t="s">
        <v>67</v>
      </c>
      <c r="C76" s="21" t="s">
        <v>7</v>
      </c>
      <c r="D76" s="21"/>
      <c r="E76" s="9"/>
      <c r="F76" s="10">
        <f>F81+F77</f>
        <v>4006</v>
      </c>
    </row>
    <row r="77" spans="1:7">
      <c r="A77" s="19" t="s">
        <v>40</v>
      </c>
      <c r="B77" s="21" t="s">
        <v>67</v>
      </c>
      <c r="C77" s="21" t="s">
        <v>7</v>
      </c>
      <c r="D77" s="21" t="s">
        <v>108</v>
      </c>
      <c r="E77" s="9"/>
      <c r="F77" s="10">
        <f>F78</f>
        <v>4006</v>
      </c>
    </row>
    <row r="78" spans="1:7" ht="67.5">
      <c r="A78" s="20" t="s">
        <v>69</v>
      </c>
      <c r="B78" s="21" t="s">
        <v>67</v>
      </c>
      <c r="C78" s="21" t="s">
        <v>7</v>
      </c>
      <c r="D78" s="21" t="s">
        <v>125</v>
      </c>
      <c r="E78" s="15"/>
      <c r="F78" s="10">
        <f>SUM(F79)</f>
        <v>4006</v>
      </c>
    </row>
    <row r="79" spans="1:7">
      <c r="A79" s="20" t="s">
        <v>18</v>
      </c>
      <c r="B79" s="21" t="s">
        <v>67</v>
      </c>
      <c r="C79" s="21" t="s">
        <v>7</v>
      </c>
      <c r="D79" s="21" t="s">
        <v>125</v>
      </c>
      <c r="E79" s="15" t="s">
        <v>19</v>
      </c>
      <c r="F79" s="10">
        <v>4006</v>
      </c>
    </row>
    <row r="80" spans="1:7">
      <c r="A80" s="25" t="s">
        <v>55</v>
      </c>
      <c r="B80" s="21" t="s">
        <v>67</v>
      </c>
      <c r="C80" s="21" t="s">
        <v>7</v>
      </c>
      <c r="D80" s="21" t="s">
        <v>108</v>
      </c>
      <c r="E80" s="15"/>
      <c r="F80" s="10">
        <f>F81</f>
        <v>0</v>
      </c>
    </row>
    <row r="81" spans="1:7">
      <c r="A81" s="20" t="s">
        <v>70</v>
      </c>
      <c r="B81" s="21" t="s">
        <v>67</v>
      </c>
      <c r="C81" s="21" t="s">
        <v>7</v>
      </c>
      <c r="D81" s="21" t="s">
        <v>126</v>
      </c>
      <c r="E81" s="9"/>
      <c r="F81" s="10">
        <f>F82</f>
        <v>0</v>
      </c>
    </row>
    <row r="82" spans="1:7">
      <c r="A82" s="20" t="s">
        <v>18</v>
      </c>
      <c r="B82" s="21" t="s">
        <v>67</v>
      </c>
      <c r="C82" s="21" t="s">
        <v>7</v>
      </c>
      <c r="D82" s="21" t="s">
        <v>126</v>
      </c>
      <c r="E82" s="9" t="s">
        <v>19</v>
      </c>
      <c r="F82" s="10">
        <v>0</v>
      </c>
    </row>
    <row r="83" spans="1:7">
      <c r="A83" s="34" t="s">
        <v>71</v>
      </c>
      <c r="B83" s="21" t="s">
        <v>67</v>
      </c>
      <c r="C83" s="21" t="s">
        <v>10</v>
      </c>
      <c r="D83" s="21"/>
      <c r="E83" s="15"/>
      <c r="F83" s="7">
        <f>F84+F87</f>
        <v>6763684.4800000004</v>
      </c>
    </row>
    <row r="84" spans="1:7">
      <c r="A84" s="19" t="s">
        <v>40</v>
      </c>
      <c r="B84" s="21" t="s">
        <v>67</v>
      </c>
      <c r="C84" s="21" t="s">
        <v>10</v>
      </c>
      <c r="D84" s="21" t="s">
        <v>108</v>
      </c>
      <c r="E84" s="15"/>
      <c r="F84" s="7">
        <f>F85</f>
        <v>347982</v>
      </c>
    </row>
    <row r="85" spans="1:7" ht="56.25">
      <c r="A85" s="20" t="s">
        <v>72</v>
      </c>
      <c r="B85" s="21" t="s">
        <v>67</v>
      </c>
      <c r="C85" s="21" t="s">
        <v>10</v>
      </c>
      <c r="D85" s="21" t="s">
        <v>127</v>
      </c>
      <c r="E85" s="15"/>
      <c r="F85" s="10">
        <f>F86</f>
        <v>347982</v>
      </c>
    </row>
    <row r="86" spans="1:7">
      <c r="A86" s="20" t="s">
        <v>18</v>
      </c>
      <c r="B86" s="21" t="s">
        <v>67</v>
      </c>
      <c r="C86" s="21" t="s">
        <v>10</v>
      </c>
      <c r="D86" s="21" t="s">
        <v>127</v>
      </c>
      <c r="E86" s="15" t="s">
        <v>19</v>
      </c>
      <c r="F86" s="10">
        <v>347982</v>
      </c>
    </row>
    <row r="87" spans="1:7">
      <c r="A87" s="25" t="s">
        <v>55</v>
      </c>
      <c r="B87" s="21" t="s">
        <v>67</v>
      </c>
      <c r="C87" s="21" t="s">
        <v>10</v>
      </c>
      <c r="D87" s="21" t="s">
        <v>108</v>
      </c>
      <c r="E87" s="15"/>
      <c r="F87" s="10">
        <f>SUM(F91+F88)</f>
        <v>6415702.4800000004</v>
      </c>
    </row>
    <row r="88" spans="1:7" ht="45">
      <c r="A88" s="23" t="s">
        <v>128</v>
      </c>
      <c r="B88" s="21" t="s">
        <v>67</v>
      </c>
      <c r="C88" s="21" t="s">
        <v>10</v>
      </c>
      <c r="D88" s="21" t="s">
        <v>138</v>
      </c>
      <c r="E88" s="15"/>
      <c r="F88" s="10">
        <f>SUM(F89:F90)</f>
        <v>3615702.48</v>
      </c>
    </row>
    <row r="89" spans="1:7" ht="22.5">
      <c r="A89" s="20" t="s">
        <v>73</v>
      </c>
      <c r="B89" s="21" t="s">
        <v>67</v>
      </c>
      <c r="C89" s="21" t="s">
        <v>10</v>
      </c>
      <c r="D89" s="21" t="s">
        <v>138</v>
      </c>
      <c r="E89" s="15" t="s">
        <v>164</v>
      </c>
      <c r="F89" s="10">
        <v>115702.48</v>
      </c>
    </row>
    <row r="90" spans="1:7" ht="22.5">
      <c r="A90" s="20" t="s">
        <v>73</v>
      </c>
      <c r="B90" s="21" t="s">
        <v>67</v>
      </c>
      <c r="C90" s="21" t="s">
        <v>10</v>
      </c>
      <c r="D90" s="21" t="s">
        <v>138</v>
      </c>
      <c r="E90" s="15" t="s">
        <v>164</v>
      </c>
      <c r="F90" s="10">
        <v>3500000</v>
      </c>
      <c r="G90" s="31"/>
    </row>
    <row r="91" spans="1:7">
      <c r="A91" s="20" t="s">
        <v>18</v>
      </c>
      <c r="B91" s="21" t="s">
        <v>67</v>
      </c>
      <c r="C91" s="21" t="s">
        <v>10</v>
      </c>
      <c r="D91" s="21" t="s">
        <v>143</v>
      </c>
      <c r="E91" s="15" t="s">
        <v>19</v>
      </c>
      <c r="F91" s="10">
        <v>2800000</v>
      </c>
    </row>
    <row r="92" spans="1:7">
      <c r="A92" s="36" t="s">
        <v>75</v>
      </c>
      <c r="B92" s="21" t="s">
        <v>67</v>
      </c>
      <c r="C92" s="21" t="s">
        <v>17</v>
      </c>
      <c r="D92" s="21"/>
      <c r="E92" s="15"/>
      <c r="F92" s="7">
        <f>F93+F98</f>
        <v>24776627.120000001</v>
      </c>
    </row>
    <row r="93" spans="1:7">
      <c r="A93" s="19" t="s">
        <v>40</v>
      </c>
      <c r="B93" s="21" t="s">
        <v>67</v>
      </c>
      <c r="C93" s="21" t="s">
        <v>17</v>
      </c>
      <c r="D93" s="21" t="s">
        <v>108</v>
      </c>
      <c r="E93" s="15"/>
      <c r="F93" s="10">
        <f>F94+F96</f>
        <v>1310658</v>
      </c>
    </row>
    <row r="94" spans="1:7" ht="22.5">
      <c r="A94" s="20" t="s">
        <v>76</v>
      </c>
      <c r="B94" s="21" t="s">
        <v>67</v>
      </c>
      <c r="C94" s="21" t="s">
        <v>17</v>
      </c>
      <c r="D94" s="21" t="s">
        <v>129</v>
      </c>
      <c r="E94" s="21"/>
      <c r="F94" s="10">
        <f>F95</f>
        <v>1216780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129</v>
      </c>
      <c r="E95" s="21" t="s">
        <v>19</v>
      </c>
      <c r="F95" s="10">
        <v>1216780</v>
      </c>
    </row>
    <row r="96" spans="1:7" ht="22.5">
      <c r="A96" s="20" t="s">
        <v>77</v>
      </c>
      <c r="B96" s="21" t="s">
        <v>67</v>
      </c>
      <c r="C96" s="21" t="s">
        <v>17</v>
      </c>
      <c r="D96" s="21" t="s">
        <v>130</v>
      </c>
      <c r="E96" s="21"/>
      <c r="F96" s="10">
        <f>F97</f>
        <v>93878</v>
      </c>
      <c r="G96" s="31"/>
    </row>
    <row r="97" spans="1:6">
      <c r="A97" s="20" t="s">
        <v>18</v>
      </c>
      <c r="B97" s="21" t="s">
        <v>67</v>
      </c>
      <c r="C97" s="21" t="s">
        <v>17</v>
      </c>
      <c r="D97" s="21" t="s">
        <v>130</v>
      </c>
      <c r="E97" s="21" t="s">
        <v>19</v>
      </c>
      <c r="F97" s="10">
        <v>93878</v>
      </c>
    </row>
    <row r="98" spans="1:6">
      <c r="A98" s="25" t="s">
        <v>55</v>
      </c>
      <c r="B98" s="21" t="s">
        <v>67</v>
      </c>
      <c r="C98" s="21" t="s">
        <v>17</v>
      </c>
      <c r="D98" s="21" t="s">
        <v>108</v>
      </c>
      <c r="E98" s="27"/>
      <c r="F98" s="10">
        <f>F99+F101+F103+F106</f>
        <v>23465969.120000001</v>
      </c>
    </row>
    <row r="99" spans="1:6">
      <c r="A99" s="28" t="s">
        <v>78</v>
      </c>
      <c r="B99" s="21" t="s">
        <v>67</v>
      </c>
      <c r="C99" s="21" t="s">
        <v>17</v>
      </c>
      <c r="D99" s="21" t="s">
        <v>131</v>
      </c>
      <c r="E99" s="15"/>
      <c r="F99" s="10">
        <f>SUM(F100)</f>
        <v>10511812.65</v>
      </c>
    </row>
    <row r="100" spans="1:6">
      <c r="A100" s="20" t="s">
        <v>18</v>
      </c>
      <c r="B100" s="21" t="s">
        <v>67</v>
      </c>
      <c r="C100" s="21" t="s">
        <v>17</v>
      </c>
      <c r="D100" s="21" t="s">
        <v>131</v>
      </c>
      <c r="E100" s="15" t="s">
        <v>19</v>
      </c>
      <c r="F100" s="10">
        <v>10511812.65</v>
      </c>
    </row>
    <row r="101" spans="1:6">
      <c r="A101" s="29" t="s">
        <v>79</v>
      </c>
      <c r="B101" s="21" t="s">
        <v>67</v>
      </c>
      <c r="C101" s="21" t="s">
        <v>17</v>
      </c>
      <c r="D101" s="21" t="s">
        <v>132</v>
      </c>
      <c r="E101" s="15"/>
      <c r="F101" s="10">
        <f>F102</f>
        <v>1000000</v>
      </c>
    </row>
    <row r="102" spans="1:6">
      <c r="A102" s="20" t="s">
        <v>18</v>
      </c>
      <c r="B102" s="21" t="s">
        <v>67</v>
      </c>
      <c r="C102" s="21" t="s">
        <v>17</v>
      </c>
      <c r="D102" s="21" t="s">
        <v>132</v>
      </c>
      <c r="E102" s="15" t="s">
        <v>19</v>
      </c>
      <c r="F102" s="10">
        <v>1000000</v>
      </c>
    </row>
    <row r="103" spans="1:6">
      <c r="A103" s="20" t="s">
        <v>80</v>
      </c>
      <c r="B103" s="21" t="s">
        <v>67</v>
      </c>
      <c r="C103" s="21" t="s">
        <v>17</v>
      </c>
      <c r="D103" s="21" t="s">
        <v>133</v>
      </c>
      <c r="E103" s="15"/>
      <c r="F103" s="10">
        <f>F104+F105</f>
        <v>300000</v>
      </c>
    </row>
    <row r="104" spans="1:6" ht="22.5">
      <c r="A104" s="20" t="s">
        <v>73</v>
      </c>
      <c r="B104" s="21" t="s">
        <v>67</v>
      </c>
      <c r="C104" s="21" t="s">
        <v>17</v>
      </c>
      <c r="D104" s="21" t="s">
        <v>133</v>
      </c>
      <c r="E104" s="15" t="s">
        <v>74</v>
      </c>
      <c r="F104" s="10"/>
    </row>
    <row r="105" spans="1:6">
      <c r="A105" s="20" t="s">
        <v>18</v>
      </c>
      <c r="B105" s="21" t="s">
        <v>67</v>
      </c>
      <c r="C105" s="21" t="s">
        <v>17</v>
      </c>
      <c r="D105" s="21" t="s">
        <v>133</v>
      </c>
      <c r="E105" s="15" t="s">
        <v>19</v>
      </c>
      <c r="F105" s="10">
        <v>300000</v>
      </c>
    </row>
    <row r="106" spans="1:6">
      <c r="A106" s="20" t="s">
        <v>81</v>
      </c>
      <c r="B106" s="21" t="s">
        <v>67</v>
      </c>
      <c r="C106" s="21" t="s">
        <v>17</v>
      </c>
      <c r="D106" s="21" t="s">
        <v>134</v>
      </c>
      <c r="E106" s="15"/>
      <c r="F106" s="10">
        <f>SUM(F107:F108)</f>
        <v>11654156.470000001</v>
      </c>
    </row>
    <row r="107" spans="1:6" ht="22.5">
      <c r="A107" s="20" t="s">
        <v>73</v>
      </c>
      <c r="B107" s="21" t="s">
        <v>67</v>
      </c>
      <c r="C107" s="21" t="s">
        <v>17</v>
      </c>
      <c r="D107" s="21" t="s">
        <v>134</v>
      </c>
      <c r="E107" s="15" t="s">
        <v>74</v>
      </c>
      <c r="F107" s="10"/>
    </row>
    <row r="108" spans="1:6">
      <c r="A108" s="20" t="s">
        <v>18</v>
      </c>
      <c r="B108" s="21" t="s">
        <v>67</v>
      </c>
      <c r="C108" s="21" t="s">
        <v>17</v>
      </c>
      <c r="D108" s="21" t="s">
        <v>134</v>
      </c>
      <c r="E108" s="15" t="s">
        <v>19</v>
      </c>
      <c r="F108" s="10">
        <v>11654156.470000001</v>
      </c>
    </row>
    <row r="109" spans="1:6">
      <c r="A109" s="19" t="s">
        <v>162</v>
      </c>
      <c r="B109" s="22" t="s">
        <v>151</v>
      </c>
      <c r="C109" s="22" t="s">
        <v>8</v>
      </c>
      <c r="D109" s="22"/>
      <c r="E109" s="14"/>
      <c r="F109" s="7">
        <f t="shared" ref="F109:F114" si="0">SUM(F110)</f>
        <v>80000</v>
      </c>
    </row>
    <row r="110" spans="1:6">
      <c r="A110" s="20" t="s">
        <v>156</v>
      </c>
      <c r="B110" s="21" t="s">
        <v>151</v>
      </c>
      <c r="C110" s="21" t="s">
        <v>67</v>
      </c>
      <c r="D110" s="21" t="s">
        <v>161</v>
      </c>
      <c r="E110" s="15"/>
      <c r="F110" s="10">
        <f t="shared" si="0"/>
        <v>80000</v>
      </c>
    </row>
    <row r="111" spans="1:6" ht="22.5">
      <c r="A111" s="20" t="s">
        <v>154</v>
      </c>
      <c r="B111" s="21" t="s">
        <v>151</v>
      </c>
      <c r="C111" s="21" t="s">
        <v>67</v>
      </c>
      <c r="D111" s="21" t="s">
        <v>108</v>
      </c>
      <c r="E111" s="15" t="s">
        <v>159</v>
      </c>
      <c r="F111" s="10">
        <f t="shared" si="0"/>
        <v>80000</v>
      </c>
    </row>
    <row r="112" spans="1:6" ht="22.5">
      <c r="A112" s="20" t="s">
        <v>155</v>
      </c>
      <c r="B112" s="21" t="s">
        <v>151</v>
      </c>
      <c r="C112" s="21" t="s">
        <v>67</v>
      </c>
      <c r="D112" s="21" t="s">
        <v>160</v>
      </c>
      <c r="E112" s="15" t="s">
        <v>159</v>
      </c>
      <c r="F112" s="10">
        <f t="shared" si="0"/>
        <v>80000</v>
      </c>
    </row>
    <row r="113" spans="1:6" ht="22.5">
      <c r="A113" s="20" t="s">
        <v>153</v>
      </c>
      <c r="B113" s="21" t="s">
        <v>151</v>
      </c>
      <c r="C113" s="21" t="s">
        <v>67</v>
      </c>
      <c r="D113" s="21" t="s">
        <v>160</v>
      </c>
      <c r="E113" s="15" t="s">
        <v>158</v>
      </c>
      <c r="F113" s="10">
        <f t="shared" si="0"/>
        <v>80000</v>
      </c>
    </row>
    <row r="114" spans="1:6" ht="23.25" customHeight="1">
      <c r="A114" s="20" t="s">
        <v>152</v>
      </c>
      <c r="B114" s="21" t="s">
        <v>151</v>
      </c>
      <c r="C114" s="21" t="s">
        <v>67</v>
      </c>
      <c r="D114" s="21" t="s">
        <v>160</v>
      </c>
      <c r="E114" s="15" t="s">
        <v>157</v>
      </c>
      <c r="F114" s="10">
        <f t="shared" si="0"/>
        <v>80000</v>
      </c>
    </row>
    <row r="115" spans="1:6">
      <c r="A115" s="20" t="s">
        <v>18</v>
      </c>
      <c r="B115" s="21" t="s">
        <v>151</v>
      </c>
      <c r="C115" s="21" t="s">
        <v>67</v>
      </c>
      <c r="D115" s="21" t="s">
        <v>160</v>
      </c>
      <c r="E115" s="15" t="s">
        <v>19</v>
      </c>
      <c r="F115" s="10">
        <v>80000</v>
      </c>
    </row>
    <row r="116" spans="1:6">
      <c r="A116" s="36" t="s">
        <v>83</v>
      </c>
      <c r="B116" s="22" t="s">
        <v>84</v>
      </c>
      <c r="C116" s="22" t="s">
        <v>8</v>
      </c>
      <c r="D116" s="22"/>
      <c r="E116" s="14"/>
      <c r="F116" s="7">
        <f>F117</f>
        <v>1525800</v>
      </c>
    </row>
    <row r="117" spans="1:6">
      <c r="A117" s="20" t="s">
        <v>85</v>
      </c>
      <c r="B117" s="21" t="s">
        <v>84</v>
      </c>
      <c r="C117" s="21" t="s">
        <v>21</v>
      </c>
      <c r="D117" s="21" t="s">
        <v>163</v>
      </c>
      <c r="E117" s="15"/>
      <c r="F117" s="10">
        <f>F118</f>
        <v>1525800</v>
      </c>
    </row>
    <row r="118" spans="1:6">
      <c r="A118" s="23" t="s">
        <v>82</v>
      </c>
      <c r="B118" s="21" t="s">
        <v>84</v>
      </c>
      <c r="C118" s="21" t="s">
        <v>21</v>
      </c>
      <c r="D118" s="21" t="s">
        <v>135</v>
      </c>
      <c r="E118" s="15"/>
      <c r="F118" s="10">
        <f>F120+F119</f>
        <v>1525800</v>
      </c>
    </row>
    <row r="119" spans="1:6" ht="22.5">
      <c r="A119" s="13" t="s">
        <v>26</v>
      </c>
      <c r="B119" s="21" t="s">
        <v>84</v>
      </c>
      <c r="C119" s="21" t="s">
        <v>21</v>
      </c>
      <c r="D119" s="21" t="s">
        <v>135</v>
      </c>
      <c r="E119" s="15" t="s">
        <v>27</v>
      </c>
      <c r="F119" s="10">
        <v>25800</v>
      </c>
    </row>
    <row r="120" spans="1:6">
      <c r="A120" s="20" t="s">
        <v>18</v>
      </c>
      <c r="B120" s="21" t="s">
        <v>84</v>
      </c>
      <c r="C120" s="21" t="s">
        <v>21</v>
      </c>
      <c r="D120" s="21" t="s">
        <v>135</v>
      </c>
      <c r="E120" s="15" t="s">
        <v>19</v>
      </c>
      <c r="F120" s="10">
        <v>1500000</v>
      </c>
    </row>
    <row r="121" spans="1:6">
      <c r="A121" s="19" t="s">
        <v>86</v>
      </c>
      <c r="B121" s="21" t="s">
        <v>54</v>
      </c>
      <c r="C121" s="21" t="s">
        <v>8</v>
      </c>
      <c r="D121" s="21"/>
      <c r="E121" s="15"/>
      <c r="F121" s="7">
        <f>SUM(F122)</f>
        <v>821000</v>
      </c>
    </row>
    <row r="122" spans="1:6" ht="56.25">
      <c r="A122" s="20" t="s">
        <v>87</v>
      </c>
      <c r="B122" s="21" t="s">
        <v>54</v>
      </c>
      <c r="C122" s="21" t="s">
        <v>17</v>
      </c>
      <c r="D122" s="21" t="s">
        <v>136</v>
      </c>
      <c r="E122" s="15"/>
      <c r="F122" s="10">
        <f>SUM(F123:F123)</f>
        <v>821000</v>
      </c>
    </row>
    <row r="123" spans="1:6" ht="22.5">
      <c r="A123" s="20" t="s">
        <v>96</v>
      </c>
      <c r="B123" s="21" t="s">
        <v>54</v>
      </c>
      <c r="C123" s="21" t="s">
        <v>17</v>
      </c>
      <c r="D123" s="21" t="s">
        <v>136</v>
      </c>
      <c r="E123" s="15" t="s">
        <v>88</v>
      </c>
      <c r="F123" s="10">
        <v>821000</v>
      </c>
    </row>
    <row r="124" spans="1:6">
      <c r="A124" s="19" t="s">
        <v>89</v>
      </c>
      <c r="B124" s="22" t="s">
        <v>34</v>
      </c>
      <c r="C124" s="22" t="s">
        <v>8</v>
      </c>
      <c r="D124" s="21"/>
      <c r="E124" s="6"/>
      <c r="F124" s="7">
        <f>SUM(F125)</f>
        <v>2000000</v>
      </c>
    </row>
    <row r="125" spans="1:6">
      <c r="A125" s="20" t="s">
        <v>90</v>
      </c>
      <c r="B125" s="21" t="s">
        <v>34</v>
      </c>
      <c r="C125" s="21" t="s">
        <v>10</v>
      </c>
      <c r="D125" s="21"/>
      <c r="E125" s="9"/>
      <c r="F125" s="10">
        <f>SUM(F126)</f>
        <v>2000000</v>
      </c>
    </row>
    <row r="126" spans="1:6">
      <c r="A126" s="24" t="s">
        <v>55</v>
      </c>
      <c r="B126" s="21" t="s">
        <v>34</v>
      </c>
      <c r="C126" s="21" t="s">
        <v>10</v>
      </c>
      <c r="D126" s="21" t="s">
        <v>108</v>
      </c>
      <c r="E126" s="9"/>
      <c r="F126" s="10">
        <f>F127</f>
        <v>2000000</v>
      </c>
    </row>
    <row r="127" spans="1:6" ht="23.25" customHeight="1">
      <c r="A127" s="23" t="s">
        <v>91</v>
      </c>
      <c r="B127" s="21" t="s">
        <v>34</v>
      </c>
      <c r="C127" s="21" t="s">
        <v>10</v>
      </c>
      <c r="D127" s="21" t="s">
        <v>137</v>
      </c>
      <c r="E127" s="9"/>
      <c r="F127" s="10">
        <f>F128</f>
        <v>2000000</v>
      </c>
    </row>
    <row r="128" spans="1:6">
      <c r="A128" s="20" t="s">
        <v>92</v>
      </c>
      <c r="B128" s="21" t="s">
        <v>34</v>
      </c>
      <c r="C128" s="21" t="s">
        <v>10</v>
      </c>
      <c r="D128" s="21" t="s">
        <v>137</v>
      </c>
      <c r="E128" s="9" t="s">
        <v>19</v>
      </c>
      <c r="F128" s="10">
        <v>2000000</v>
      </c>
    </row>
    <row r="129" spans="1:6">
      <c r="A129" s="30" t="s">
        <v>93</v>
      </c>
      <c r="B129" s="21"/>
      <c r="C129" s="21"/>
      <c r="D129" s="21"/>
      <c r="E129" s="9"/>
      <c r="F129" s="7">
        <f>SUM(F124,F121,F116,F109,F75,F61,F51,F43,F7)</f>
        <v>86260268.629999995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94" workbookViewId="0">
      <selection activeCell="E9" sqref="E9"/>
    </sheetView>
  </sheetViews>
  <sheetFormatPr defaultColWidth="9" defaultRowHeight="12.75"/>
  <cols>
    <col min="1" max="1" width="42.140625" customWidth="1"/>
    <col min="2" max="2" width="5.710937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94.5" customHeight="1">
      <c r="A1" s="2"/>
      <c r="B1" s="1"/>
      <c r="C1" s="50" t="s">
        <v>166</v>
      </c>
      <c r="D1" s="50"/>
      <c r="E1" s="50"/>
      <c r="F1" s="50"/>
      <c r="G1" s="50"/>
    </row>
    <row r="2" spans="1:7" ht="90.75" customHeight="1">
      <c r="A2" s="40"/>
      <c r="B2" s="1"/>
      <c r="C2" s="51" t="s">
        <v>139</v>
      </c>
      <c r="D2" s="51"/>
      <c r="E2" s="51"/>
      <c r="F2" s="51"/>
      <c r="G2" s="51"/>
    </row>
    <row r="3" spans="1:7" ht="12.75" customHeight="1">
      <c r="A3" s="52" t="s">
        <v>140</v>
      </c>
      <c r="B3" s="52"/>
      <c r="C3" s="52"/>
      <c r="D3" s="52"/>
      <c r="E3" s="52"/>
      <c r="F3" s="52"/>
      <c r="G3" s="52"/>
    </row>
    <row r="4" spans="1:7" ht="4.5" customHeight="1">
      <c r="A4" s="53"/>
      <c r="B4" s="53"/>
      <c r="C4" s="53"/>
      <c r="D4" s="53"/>
      <c r="E4" s="53"/>
      <c r="F4" s="54"/>
      <c r="G4" s="54"/>
    </row>
    <row r="5" spans="1:7" ht="12.75" customHeight="1">
      <c r="A5" s="59" t="s">
        <v>0</v>
      </c>
      <c r="B5" s="61" t="s">
        <v>95</v>
      </c>
      <c r="C5" s="56" t="s">
        <v>1</v>
      </c>
      <c r="D5" s="57"/>
      <c r="E5" s="57"/>
      <c r="F5" s="58"/>
      <c r="G5" s="59" t="s">
        <v>107</v>
      </c>
    </row>
    <row r="6" spans="1:7" ht="47.25" customHeight="1">
      <c r="A6" s="60"/>
      <c r="B6" s="62"/>
      <c r="C6" s="3" t="s">
        <v>2</v>
      </c>
      <c r="D6" s="4" t="s">
        <v>3</v>
      </c>
      <c r="E6" s="4" t="s">
        <v>4</v>
      </c>
      <c r="F6" s="4" t="s">
        <v>5</v>
      </c>
      <c r="G6" s="60"/>
    </row>
    <row r="7" spans="1:7" ht="12.75" customHeight="1">
      <c r="A7" s="44" t="s">
        <v>150</v>
      </c>
      <c r="B7" s="43" t="s">
        <v>104</v>
      </c>
      <c r="C7" s="3"/>
      <c r="D7" s="4"/>
      <c r="E7" s="4"/>
      <c r="F7" s="4"/>
      <c r="G7" s="42"/>
    </row>
    <row r="8" spans="1:7">
      <c r="A8" s="5" t="s">
        <v>6</v>
      </c>
      <c r="B8" s="5"/>
      <c r="C8" s="6" t="s">
        <v>7</v>
      </c>
      <c r="D8" s="6" t="s">
        <v>8</v>
      </c>
      <c r="E8" s="6"/>
      <c r="F8" s="6"/>
      <c r="G8" s="7">
        <f>SUM(G9+G14+G16+G32+G26+G29)</f>
        <v>20434980.630000003</v>
      </c>
    </row>
    <row r="9" spans="1:7" ht="22.5">
      <c r="A9" s="11" t="s">
        <v>9</v>
      </c>
      <c r="B9" s="11"/>
      <c r="C9" s="9" t="s">
        <v>7</v>
      </c>
      <c r="D9" s="9" t="s">
        <v>10</v>
      </c>
      <c r="E9" s="9"/>
      <c r="F9" s="9"/>
      <c r="G9" s="10">
        <f>SUM(G10)</f>
        <v>1605850</v>
      </c>
    </row>
    <row r="10" spans="1:7">
      <c r="A10" s="8" t="s">
        <v>11</v>
      </c>
      <c r="B10" s="8"/>
      <c r="C10" s="9" t="s">
        <v>7</v>
      </c>
      <c r="D10" s="9" t="s">
        <v>10</v>
      </c>
      <c r="E10" s="9" t="s">
        <v>108</v>
      </c>
      <c r="F10" s="9"/>
      <c r="G10" s="10">
        <f>SUM(G11)</f>
        <v>1605850</v>
      </c>
    </row>
    <row r="11" spans="1:7">
      <c r="A11" s="11" t="s">
        <v>12</v>
      </c>
      <c r="B11" s="11"/>
      <c r="C11" s="9" t="s">
        <v>7</v>
      </c>
      <c r="D11" s="9" t="s">
        <v>10</v>
      </c>
      <c r="E11" s="9" t="s">
        <v>109</v>
      </c>
      <c r="F11" s="9"/>
      <c r="G11" s="10">
        <f>SUM(G12:G13)</f>
        <v>1605850</v>
      </c>
    </row>
    <row r="12" spans="1:7" ht="22.5">
      <c r="A12" s="11" t="s">
        <v>13</v>
      </c>
      <c r="B12" s="11"/>
      <c r="C12" s="9" t="s">
        <v>7</v>
      </c>
      <c r="D12" s="9" t="s">
        <v>10</v>
      </c>
      <c r="E12" s="9" t="s">
        <v>109</v>
      </c>
      <c r="F12" s="9" t="s">
        <v>14</v>
      </c>
      <c r="G12" s="10">
        <v>1233350</v>
      </c>
    </row>
    <row r="13" spans="1:7" ht="33.75">
      <c r="A13" s="11" t="s">
        <v>97</v>
      </c>
      <c r="B13" s="11"/>
      <c r="C13" s="9" t="s">
        <v>7</v>
      </c>
      <c r="D13" s="9" t="s">
        <v>10</v>
      </c>
      <c r="E13" s="9" t="s">
        <v>109</v>
      </c>
      <c r="F13" s="9" t="s">
        <v>15</v>
      </c>
      <c r="G13" s="10">
        <v>372500</v>
      </c>
    </row>
    <row r="14" spans="1:7" ht="33.75">
      <c r="A14" s="12" t="s">
        <v>16</v>
      </c>
      <c r="B14" s="12"/>
      <c r="C14" s="9" t="s">
        <v>7</v>
      </c>
      <c r="D14" s="9" t="s">
        <v>17</v>
      </c>
      <c r="E14" s="9"/>
      <c r="F14" s="9"/>
      <c r="G14" s="10">
        <f>SUM(G15)</f>
        <v>275000</v>
      </c>
    </row>
    <row r="15" spans="1:7">
      <c r="A15" s="11" t="s">
        <v>18</v>
      </c>
      <c r="B15" s="11"/>
      <c r="C15" s="9" t="s">
        <v>7</v>
      </c>
      <c r="D15" s="9" t="s">
        <v>17</v>
      </c>
      <c r="E15" s="9" t="s">
        <v>110</v>
      </c>
      <c r="F15" s="9" t="s">
        <v>19</v>
      </c>
      <c r="G15" s="10">
        <v>275000</v>
      </c>
    </row>
    <row r="16" spans="1:7">
      <c r="A16" s="13" t="s">
        <v>20</v>
      </c>
      <c r="B16" s="13"/>
      <c r="C16" s="15" t="s">
        <v>7</v>
      </c>
      <c r="D16" s="15" t="s">
        <v>21</v>
      </c>
      <c r="E16" s="9"/>
      <c r="F16" s="15"/>
      <c r="G16" s="10">
        <f>SUM(G17+G23)</f>
        <v>15061080.410000002</v>
      </c>
    </row>
    <row r="17" spans="1:7" ht="22.5">
      <c r="A17" s="8" t="s">
        <v>22</v>
      </c>
      <c r="B17" s="8"/>
      <c r="C17" s="9" t="s">
        <v>23</v>
      </c>
      <c r="D17" s="9" t="s">
        <v>21</v>
      </c>
      <c r="E17" s="9" t="s">
        <v>110</v>
      </c>
      <c r="F17" s="9"/>
      <c r="G17" s="10">
        <f>SUM(G18:G22)</f>
        <v>14471508.280000001</v>
      </c>
    </row>
    <row r="18" spans="1:7" ht="22.5">
      <c r="A18" s="11" t="s">
        <v>13</v>
      </c>
      <c r="B18" s="11"/>
      <c r="C18" s="9" t="s">
        <v>7</v>
      </c>
      <c r="D18" s="9" t="s">
        <v>21</v>
      </c>
      <c r="E18" s="9" t="s">
        <v>110</v>
      </c>
      <c r="F18" s="9" t="s">
        <v>14</v>
      </c>
      <c r="G18" s="10">
        <v>8357000</v>
      </c>
    </row>
    <row r="19" spans="1:7" ht="33.75">
      <c r="A19" s="13" t="s">
        <v>24</v>
      </c>
      <c r="B19" s="13"/>
      <c r="C19" s="15" t="s">
        <v>7</v>
      </c>
      <c r="D19" s="15" t="s">
        <v>21</v>
      </c>
      <c r="E19" s="15" t="s">
        <v>110</v>
      </c>
      <c r="F19" s="15" t="s">
        <v>25</v>
      </c>
      <c r="G19" s="10">
        <v>51380</v>
      </c>
    </row>
    <row r="20" spans="1:7" ht="33.75">
      <c r="A20" s="11" t="s">
        <v>97</v>
      </c>
      <c r="B20" s="11"/>
      <c r="C20" s="15" t="s">
        <v>7</v>
      </c>
      <c r="D20" s="15" t="s">
        <v>21</v>
      </c>
      <c r="E20" s="15" t="s">
        <v>110</v>
      </c>
      <c r="F20" s="15" t="s">
        <v>15</v>
      </c>
      <c r="G20" s="10">
        <v>2523800</v>
      </c>
    </row>
    <row r="21" spans="1:7" ht="22.5">
      <c r="A21" s="13" t="s">
        <v>26</v>
      </c>
      <c r="B21" s="13"/>
      <c r="C21" s="15" t="s">
        <v>7</v>
      </c>
      <c r="D21" s="15" t="s">
        <v>21</v>
      </c>
      <c r="E21" s="15" t="s">
        <v>110</v>
      </c>
      <c r="F21" s="15" t="s">
        <v>27</v>
      </c>
      <c r="G21" s="10">
        <v>657123.98</v>
      </c>
    </row>
    <row r="22" spans="1:7">
      <c r="A22" s="11" t="s">
        <v>18</v>
      </c>
      <c r="B22" s="11"/>
      <c r="C22" s="15" t="s">
        <v>7</v>
      </c>
      <c r="D22" s="15" t="s">
        <v>21</v>
      </c>
      <c r="E22" s="9" t="s">
        <v>110</v>
      </c>
      <c r="F22" s="15" t="s">
        <v>19</v>
      </c>
      <c r="G22" s="10">
        <v>2882204.3</v>
      </c>
    </row>
    <row r="23" spans="1:7" ht="21">
      <c r="A23" s="16" t="s">
        <v>28</v>
      </c>
      <c r="B23" s="16"/>
      <c r="C23" s="9" t="s">
        <v>7</v>
      </c>
      <c r="D23" s="9" t="s">
        <v>21</v>
      </c>
      <c r="E23" s="9" t="s">
        <v>111</v>
      </c>
      <c r="F23" s="15"/>
      <c r="G23" s="10">
        <f>G24+G25</f>
        <v>589572.13</v>
      </c>
    </row>
    <row r="24" spans="1:7" ht="22.5">
      <c r="A24" s="17" t="s">
        <v>29</v>
      </c>
      <c r="B24" s="17"/>
      <c r="C24" s="9" t="s">
        <v>7</v>
      </c>
      <c r="D24" s="9" t="s">
        <v>21</v>
      </c>
      <c r="E24" s="9" t="s">
        <v>112</v>
      </c>
      <c r="F24" s="9" t="s">
        <v>30</v>
      </c>
      <c r="G24" s="10">
        <v>50000</v>
      </c>
    </row>
    <row r="25" spans="1:7">
      <c r="A25" s="18" t="s">
        <v>31</v>
      </c>
      <c r="B25" s="18"/>
      <c r="C25" s="9" t="s">
        <v>7</v>
      </c>
      <c r="D25" s="9" t="s">
        <v>21</v>
      </c>
      <c r="E25" s="9" t="s">
        <v>110</v>
      </c>
      <c r="F25" s="9" t="s">
        <v>32</v>
      </c>
      <c r="G25" s="10">
        <v>539572.13</v>
      </c>
    </row>
    <row r="26" spans="1:7">
      <c r="A26" s="37" t="s">
        <v>99</v>
      </c>
      <c r="B26" s="37"/>
      <c r="C26" s="9" t="s">
        <v>7</v>
      </c>
      <c r="D26" s="9" t="s">
        <v>102</v>
      </c>
      <c r="E26" s="9"/>
      <c r="F26" s="9"/>
      <c r="G26" s="10">
        <f>SUM(G27)</f>
        <v>0</v>
      </c>
    </row>
    <row r="27" spans="1:7" ht="22.5">
      <c r="A27" s="38" t="s">
        <v>100</v>
      </c>
      <c r="B27" s="38"/>
      <c r="C27" s="9" t="s">
        <v>7</v>
      </c>
      <c r="D27" s="9" t="s">
        <v>102</v>
      </c>
      <c r="E27" s="9" t="s">
        <v>113</v>
      </c>
      <c r="F27" s="9" t="s">
        <v>103</v>
      </c>
      <c r="G27" s="10">
        <f>SUM(G28)</f>
        <v>0</v>
      </c>
    </row>
    <row r="28" spans="1:7" ht="45">
      <c r="A28" s="39" t="s">
        <v>101</v>
      </c>
      <c r="B28" s="39"/>
      <c r="C28" s="9" t="s">
        <v>7</v>
      </c>
      <c r="D28" s="9" t="s">
        <v>102</v>
      </c>
      <c r="E28" s="9" t="s">
        <v>113</v>
      </c>
      <c r="F28" s="9" t="s">
        <v>103</v>
      </c>
      <c r="G28" s="10">
        <v>0</v>
      </c>
    </row>
    <row r="29" spans="1:7">
      <c r="A29" s="32" t="s">
        <v>33</v>
      </c>
      <c r="B29" s="32"/>
      <c r="C29" s="9" t="s">
        <v>7</v>
      </c>
      <c r="D29" s="9" t="s">
        <v>34</v>
      </c>
      <c r="E29" s="9"/>
      <c r="F29" s="9"/>
      <c r="G29" s="7">
        <f>SUM(G30)</f>
        <v>2000000</v>
      </c>
    </row>
    <row r="30" spans="1:7" ht="22.5">
      <c r="A30" s="18" t="s">
        <v>35</v>
      </c>
      <c r="B30" s="18"/>
      <c r="C30" s="9" t="s">
        <v>7</v>
      </c>
      <c r="D30" s="9" t="s">
        <v>34</v>
      </c>
      <c r="E30" s="9" t="s">
        <v>114</v>
      </c>
      <c r="F30" s="9"/>
      <c r="G30" s="10">
        <f>SUM(G31)</f>
        <v>2000000</v>
      </c>
    </row>
    <row r="31" spans="1:7">
      <c r="A31" s="18" t="s">
        <v>36</v>
      </c>
      <c r="B31" s="18"/>
      <c r="C31" s="9" t="s">
        <v>7</v>
      </c>
      <c r="D31" s="9" t="s">
        <v>34</v>
      </c>
      <c r="E31" s="9" t="s">
        <v>114</v>
      </c>
      <c r="F31" s="9" t="s">
        <v>37</v>
      </c>
      <c r="G31" s="10">
        <v>2000000</v>
      </c>
    </row>
    <row r="32" spans="1:7">
      <c r="A32" s="35" t="s">
        <v>38</v>
      </c>
      <c r="B32" s="35"/>
      <c r="C32" s="9" t="s">
        <v>7</v>
      </c>
      <c r="D32" s="9" t="s">
        <v>39</v>
      </c>
      <c r="E32" s="9"/>
      <c r="F32" s="9"/>
      <c r="G32" s="7">
        <f>SUM(G33+G38)</f>
        <v>1493050.22</v>
      </c>
    </row>
    <row r="33" spans="1:9" ht="21">
      <c r="A33" s="19" t="s">
        <v>40</v>
      </c>
      <c r="B33" s="19"/>
      <c r="C33" s="9" t="s">
        <v>7</v>
      </c>
      <c r="D33" s="9" t="s">
        <v>39</v>
      </c>
      <c r="E33" s="9" t="s">
        <v>108</v>
      </c>
      <c r="F33" s="9"/>
      <c r="G33" s="7">
        <f>SUM(G34+G36)</f>
        <v>276444</v>
      </c>
    </row>
    <row r="34" spans="1:9" ht="56.25">
      <c r="A34" s="20" t="s">
        <v>98</v>
      </c>
      <c r="B34" s="20"/>
      <c r="C34" s="21" t="s">
        <v>7</v>
      </c>
      <c r="D34" s="21" t="s">
        <v>39</v>
      </c>
      <c r="E34" s="21" t="s">
        <v>115</v>
      </c>
      <c r="F34" s="9"/>
      <c r="G34" s="7">
        <f>SUM(G35)</f>
        <v>273400</v>
      </c>
      <c r="H34" s="45"/>
      <c r="I34" s="47"/>
    </row>
    <row r="35" spans="1:9">
      <c r="A35" s="20" t="s">
        <v>41</v>
      </c>
      <c r="B35" s="20"/>
      <c r="C35" s="21" t="s">
        <v>7</v>
      </c>
      <c r="D35" s="21" t="s">
        <v>39</v>
      </c>
      <c r="E35" s="21" t="s">
        <v>115</v>
      </c>
      <c r="F35" s="9" t="s">
        <v>42</v>
      </c>
      <c r="G35" s="10">
        <v>273400</v>
      </c>
      <c r="H35" s="46"/>
      <c r="I35" s="47"/>
    </row>
    <row r="36" spans="1:9" ht="33.75">
      <c r="A36" s="20" t="s">
        <v>43</v>
      </c>
      <c r="B36" s="20"/>
      <c r="C36" s="21" t="s">
        <v>7</v>
      </c>
      <c r="D36" s="21" t="s">
        <v>39</v>
      </c>
      <c r="E36" s="21" t="s">
        <v>116</v>
      </c>
      <c r="F36" s="21"/>
      <c r="G36" s="10">
        <f>G37</f>
        <v>3044</v>
      </c>
      <c r="H36" s="45"/>
      <c r="I36" s="47"/>
    </row>
    <row r="37" spans="1:9">
      <c r="A37" s="20" t="s">
        <v>18</v>
      </c>
      <c r="B37" s="20"/>
      <c r="C37" s="21" t="s">
        <v>7</v>
      </c>
      <c r="D37" s="21" t="s">
        <v>39</v>
      </c>
      <c r="E37" s="21" t="s">
        <v>117</v>
      </c>
      <c r="F37" s="21" t="s">
        <v>19</v>
      </c>
      <c r="G37" s="10">
        <v>3044</v>
      </c>
      <c r="H37" s="46"/>
      <c r="I37" s="47"/>
    </row>
    <row r="38" spans="1:9">
      <c r="A38" s="19" t="s">
        <v>11</v>
      </c>
      <c r="B38" s="19"/>
      <c r="C38" s="21" t="s">
        <v>7</v>
      </c>
      <c r="D38" s="21" t="s">
        <v>39</v>
      </c>
      <c r="E38" s="21" t="s">
        <v>108</v>
      </c>
      <c r="F38" s="9"/>
      <c r="G38" s="7">
        <f>G39+G41</f>
        <v>1216606.22</v>
      </c>
      <c r="H38" s="45"/>
      <c r="I38" s="47"/>
    </row>
    <row r="39" spans="1:9" ht="22.5">
      <c r="A39" s="20" t="s">
        <v>44</v>
      </c>
      <c r="B39" s="20"/>
      <c r="C39" s="21" t="s">
        <v>7</v>
      </c>
      <c r="D39" s="21" t="s">
        <v>39</v>
      </c>
      <c r="E39" s="21" t="s">
        <v>110</v>
      </c>
      <c r="F39" s="9"/>
      <c r="G39" s="10">
        <f>G40</f>
        <v>1200000</v>
      </c>
    </row>
    <row r="40" spans="1:9">
      <c r="A40" s="20" t="s">
        <v>18</v>
      </c>
      <c r="B40" s="20"/>
      <c r="C40" s="21" t="s">
        <v>7</v>
      </c>
      <c r="D40" s="21" t="s">
        <v>39</v>
      </c>
      <c r="E40" s="21" t="s">
        <v>110</v>
      </c>
      <c r="F40" s="9" t="s">
        <v>19</v>
      </c>
      <c r="G40" s="10">
        <v>1200000</v>
      </c>
    </row>
    <row r="41" spans="1:9">
      <c r="A41" s="20" t="s">
        <v>149</v>
      </c>
      <c r="B41" s="20"/>
      <c r="C41" s="21" t="s">
        <v>7</v>
      </c>
      <c r="D41" s="21" t="s">
        <v>39</v>
      </c>
      <c r="E41" s="21" t="s">
        <v>110</v>
      </c>
      <c r="F41" s="9" t="s">
        <v>147</v>
      </c>
      <c r="G41" s="7">
        <f>SUM(G43)</f>
        <v>16606.22</v>
      </c>
    </row>
    <row r="42" spans="1:9">
      <c r="A42" s="20" t="s">
        <v>146</v>
      </c>
      <c r="B42" s="20"/>
      <c r="C42" s="21" t="s">
        <v>7</v>
      </c>
      <c r="D42" s="21" t="s">
        <v>39</v>
      </c>
      <c r="E42" s="21" t="s">
        <v>110</v>
      </c>
      <c r="F42" s="9" t="s">
        <v>148</v>
      </c>
      <c r="G42" s="10">
        <f>SUM(G43)</f>
        <v>16606.22</v>
      </c>
    </row>
    <row r="43" spans="1:9" ht="33.75">
      <c r="A43" s="20" t="s">
        <v>144</v>
      </c>
      <c r="B43" s="20"/>
      <c r="C43" s="21" t="s">
        <v>7</v>
      </c>
      <c r="D43" s="21" t="s">
        <v>39</v>
      </c>
      <c r="E43" s="21" t="s">
        <v>110</v>
      </c>
      <c r="F43" s="9" t="s">
        <v>145</v>
      </c>
      <c r="G43" s="10">
        <v>16606.22</v>
      </c>
    </row>
    <row r="44" spans="1:9">
      <c r="A44" s="19" t="s">
        <v>45</v>
      </c>
      <c r="B44" s="19"/>
      <c r="C44" s="22" t="s">
        <v>10</v>
      </c>
      <c r="D44" s="22" t="s">
        <v>8</v>
      </c>
      <c r="E44" s="21"/>
      <c r="F44" s="6"/>
      <c r="G44" s="7">
        <f>G45</f>
        <v>464800</v>
      </c>
    </row>
    <row r="45" spans="1:9">
      <c r="A45" s="20" t="s">
        <v>46</v>
      </c>
      <c r="B45" s="20"/>
      <c r="C45" s="21" t="s">
        <v>10</v>
      </c>
      <c r="D45" s="21" t="s">
        <v>17</v>
      </c>
      <c r="E45" s="21"/>
      <c r="F45" s="9"/>
      <c r="G45" s="10">
        <f>SUM(G46)</f>
        <v>464800</v>
      </c>
    </row>
    <row r="46" spans="1:9" ht="78.75">
      <c r="A46" s="23" t="s">
        <v>47</v>
      </c>
      <c r="B46" s="23"/>
      <c r="C46" s="21" t="s">
        <v>10</v>
      </c>
      <c r="D46" s="21" t="s">
        <v>17</v>
      </c>
      <c r="E46" s="21" t="s">
        <v>108</v>
      </c>
      <c r="F46" s="9"/>
      <c r="G46" s="10">
        <f>SUM(G48:G51)</f>
        <v>464800</v>
      </c>
    </row>
    <row r="47" spans="1:9" ht="22.5">
      <c r="A47" s="20" t="s">
        <v>48</v>
      </c>
      <c r="B47" s="20"/>
      <c r="C47" s="21" t="s">
        <v>10</v>
      </c>
      <c r="D47" s="21" t="s">
        <v>17</v>
      </c>
      <c r="E47" s="21" t="s">
        <v>118</v>
      </c>
      <c r="F47" s="9"/>
      <c r="G47" s="10">
        <f>SUM(G48:G51)</f>
        <v>464800</v>
      </c>
    </row>
    <row r="48" spans="1:9" ht="22.5">
      <c r="A48" s="11" t="s">
        <v>13</v>
      </c>
      <c r="B48" s="11"/>
      <c r="C48" s="21" t="s">
        <v>10</v>
      </c>
      <c r="D48" s="21" t="s">
        <v>17</v>
      </c>
      <c r="E48" s="21" t="s">
        <v>118</v>
      </c>
      <c r="F48" s="9" t="s">
        <v>14</v>
      </c>
      <c r="G48" s="10">
        <v>335175.65999999997</v>
      </c>
    </row>
    <row r="49" spans="1:7" ht="33.75">
      <c r="A49" s="11" t="s">
        <v>97</v>
      </c>
      <c r="B49" s="11"/>
      <c r="C49" s="21" t="s">
        <v>10</v>
      </c>
      <c r="D49" s="21" t="s">
        <v>17</v>
      </c>
      <c r="E49" s="21" t="s">
        <v>118</v>
      </c>
      <c r="F49" s="9" t="s">
        <v>15</v>
      </c>
      <c r="G49" s="10">
        <v>100017.35</v>
      </c>
    </row>
    <row r="50" spans="1:7" ht="22.5">
      <c r="A50" s="13" t="s">
        <v>26</v>
      </c>
      <c r="B50" s="13"/>
      <c r="C50" s="21" t="s">
        <v>10</v>
      </c>
      <c r="D50" s="21" t="s">
        <v>17</v>
      </c>
      <c r="E50" s="21" t="s">
        <v>118</v>
      </c>
      <c r="F50" s="9" t="s">
        <v>27</v>
      </c>
      <c r="G50" s="10">
        <v>4632.7</v>
      </c>
    </row>
    <row r="51" spans="1:7">
      <c r="A51" s="20" t="s">
        <v>18</v>
      </c>
      <c r="B51" s="20"/>
      <c r="C51" s="21" t="s">
        <v>10</v>
      </c>
      <c r="D51" s="21" t="s">
        <v>17</v>
      </c>
      <c r="E51" s="21" t="s">
        <v>118</v>
      </c>
      <c r="F51" s="9" t="s">
        <v>19</v>
      </c>
      <c r="G51" s="10">
        <v>24974.29</v>
      </c>
    </row>
    <row r="52" spans="1:7" ht="21">
      <c r="A52" s="19" t="s">
        <v>49</v>
      </c>
      <c r="B52" s="19"/>
      <c r="C52" s="22" t="s">
        <v>17</v>
      </c>
      <c r="D52" s="22" t="s">
        <v>8</v>
      </c>
      <c r="E52" s="22"/>
      <c r="F52" s="6"/>
      <c r="G52" s="7">
        <f>G53+G58</f>
        <v>2751057.4</v>
      </c>
    </row>
    <row r="53" spans="1:7" ht="33.75">
      <c r="A53" s="20" t="s">
        <v>50</v>
      </c>
      <c r="B53" s="20"/>
      <c r="C53" s="21" t="s">
        <v>17</v>
      </c>
      <c r="D53" s="21" t="s">
        <v>51</v>
      </c>
      <c r="E53" s="21" t="s">
        <v>142</v>
      </c>
      <c r="F53" s="9"/>
      <c r="G53" s="10">
        <f>SUM(G54)</f>
        <v>450000</v>
      </c>
    </row>
    <row r="54" spans="1:7" ht="45">
      <c r="A54" s="20" t="s">
        <v>52</v>
      </c>
      <c r="B54" s="20"/>
      <c r="C54" s="21" t="s">
        <v>17</v>
      </c>
      <c r="D54" s="21" t="s">
        <v>51</v>
      </c>
      <c r="E54" s="21" t="s">
        <v>142</v>
      </c>
      <c r="F54" s="21"/>
      <c r="G54" s="10">
        <f>SUM(G55)</f>
        <v>450000</v>
      </c>
    </row>
    <row r="55" spans="1:7">
      <c r="A55" s="20" t="s">
        <v>18</v>
      </c>
      <c r="B55" s="20"/>
      <c r="C55" s="21" t="s">
        <v>17</v>
      </c>
      <c r="D55" s="21" t="s">
        <v>51</v>
      </c>
      <c r="E55" s="21" t="s">
        <v>142</v>
      </c>
      <c r="F55" s="21"/>
      <c r="G55" s="10">
        <f>SUM(G56)</f>
        <v>450000</v>
      </c>
    </row>
    <row r="56" spans="1:7" ht="22.5">
      <c r="A56" s="20" t="s">
        <v>94</v>
      </c>
      <c r="B56" s="20"/>
      <c r="C56" s="21" t="s">
        <v>17</v>
      </c>
      <c r="D56" s="21" t="s">
        <v>51</v>
      </c>
      <c r="E56" s="21" t="s">
        <v>142</v>
      </c>
      <c r="F56" s="21"/>
      <c r="G56" s="10">
        <f>SUM(G57)</f>
        <v>450000</v>
      </c>
    </row>
    <row r="57" spans="1:7">
      <c r="A57" s="20" t="s">
        <v>18</v>
      </c>
      <c r="B57" s="20"/>
      <c r="C57" s="21" t="s">
        <v>17</v>
      </c>
      <c r="D57" s="21" t="s">
        <v>51</v>
      </c>
      <c r="E57" s="21" t="s">
        <v>142</v>
      </c>
      <c r="F57" s="21" t="s">
        <v>19</v>
      </c>
      <c r="G57" s="10">
        <v>450000</v>
      </c>
    </row>
    <row r="58" spans="1:7">
      <c r="A58" s="19" t="s">
        <v>53</v>
      </c>
      <c r="B58" s="19"/>
      <c r="C58" s="21" t="s">
        <v>17</v>
      </c>
      <c r="D58" s="21" t="s">
        <v>54</v>
      </c>
      <c r="E58" s="21"/>
      <c r="F58" s="9"/>
      <c r="G58" s="10">
        <f>G59</f>
        <v>2301057.4</v>
      </c>
    </row>
    <row r="59" spans="1:7" ht="21">
      <c r="A59" s="24" t="s">
        <v>55</v>
      </c>
      <c r="B59" s="24"/>
      <c r="C59" s="21" t="s">
        <v>17</v>
      </c>
      <c r="D59" s="21" t="s">
        <v>54</v>
      </c>
      <c r="E59" s="21" t="s">
        <v>108</v>
      </c>
      <c r="F59" s="9"/>
      <c r="G59" s="10">
        <f>G60</f>
        <v>2301057.4</v>
      </c>
    </row>
    <row r="60" spans="1:7" ht="33.75">
      <c r="A60" s="23" t="s">
        <v>56</v>
      </c>
      <c r="B60" s="23"/>
      <c r="C60" s="21" t="s">
        <v>17</v>
      </c>
      <c r="D60" s="21" t="s">
        <v>54</v>
      </c>
      <c r="E60" s="21" t="s">
        <v>119</v>
      </c>
      <c r="F60" s="9"/>
      <c r="G60" s="10">
        <f>SUM(G61)</f>
        <v>2301057.4</v>
      </c>
    </row>
    <row r="61" spans="1:7">
      <c r="A61" s="20" t="s">
        <v>18</v>
      </c>
      <c r="B61" s="20"/>
      <c r="C61" s="21" t="s">
        <v>17</v>
      </c>
      <c r="D61" s="21" t="s">
        <v>54</v>
      </c>
      <c r="E61" s="21" t="s">
        <v>119</v>
      </c>
      <c r="F61" s="9" t="s">
        <v>19</v>
      </c>
      <c r="G61" s="10">
        <v>2301057.4</v>
      </c>
    </row>
    <row r="62" spans="1:7">
      <c r="A62" s="19" t="s">
        <v>57</v>
      </c>
      <c r="B62" s="19"/>
      <c r="C62" s="22" t="s">
        <v>21</v>
      </c>
      <c r="D62" s="22" t="s">
        <v>8</v>
      </c>
      <c r="E62" s="21"/>
      <c r="F62" s="6"/>
      <c r="G62" s="7">
        <f>G63+G70</f>
        <v>26638313</v>
      </c>
    </row>
    <row r="63" spans="1:7">
      <c r="A63" s="19" t="s">
        <v>58</v>
      </c>
      <c r="B63" s="19"/>
      <c r="C63" s="21" t="s">
        <v>21</v>
      </c>
      <c r="D63" s="21" t="s">
        <v>51</v>
      </c>
      <c r="E63" s="21"/>
      <c r="F63" s="15"/>
      <c r="G63" s="10">
        <f>G67+G64</f>
        <v>26238313</v>
      </c>
    </row>
    <row r="64" spans="1:7" ht="21">
      <c r="A64" s="19" t="s">
        <v>40</v>
      </c>
      <c r="B64" s="19"/>
      <c r="C64" s="21" t="s">
        <v>21</v>
      </c>
      <c r="D64" s="21" t="s">
        <v>51</v>
      </c>
      <c r="E64" s="21" t="s">
        <v>108</v>
      </c>
      <c r="F64" s="6"/>
      <c r="G64" s="7">
        <f>G65</f>
        <v>3123143</v>
      </c>
    </row>
    <row r="65" spans="1:8" ht="56.25">
      <c r="A65" s="20" t="s">
        <v>59</v>
      </c>
      <c r="B65" s="20"/>
      <c r="C65" s="21" t="s">
        <v>21</v>
      </c>
      <c r="D65" s="21" t="s">
        <v>51</v>
      </c>
      <c r="E65" s="21" t="s">
        <v>120</v>
      </c>
      <c r="F65" s="15"/>
      <c r="G65" s="10">
        <f>SUM(G66)</f>
        <v>3123143</v>
      </c>
    </row>
    <row r="66" spans="1:8" ht="42.75" customHeight="1">
      <c r="A66" s="20" t="s">
        <v>18</v>
      </c>
      <c r="B66" s="20"/>
      <c r="C66" s="21" t="s">
        <v>21</v>
      </c>
      <c r="D66" s="21" t="s">
        <v>51</v>
      </c>
      <c r="E66" s="21" t="s">
        <v>120</v>
      </c>
      <c r="F66" s="15" t="s">
        <v>19</v>
      </c>
      <c r="G66" s="10">
        <v>3123143</v>
      </c>
    </row>
    <row r="67" spans="1:8" ht="21">
      <c r="A67" s="25" t="s">
        <v>55</v>
      </c>
      <c r="B67" s="25"/>
      <c r="C67" s="21" t="s">
        <v>21</v>
      </c>
      <c r="D67" s="21" t="s">
        <v>51</v>
      </c>
      <c r="E67" s="21" t="s">
        <v>108</v>
      </c>
      <c r="F67" s="15"/>
      <c r="G67" s="10">
        <f>SUM(G68)</f>
        <v>23115170</v>
      </c>
    </row>
    <row r="68" spans="1:8" ht="33.75">
      <c r="A68" s="20" t="s">
        <v>60</v>
      </c>
      <c r="B68" s="20"/>
      <c r="C68" s="21" t="s">
        <v>21</v>
      </c>
      <c r="D68" s="21" t="s">
        <v>51</v>
      </c>
      <c r="E68" s="21" t="s">
        <v>121</v>
      </c>
      <c r="F68" s="15"/>
      <c r="G68" s="10">
        <f>G69</f>
        <v>23115170</v>
      </c>
    </row>
    <row r="69" spans="1:8">
      <c r="A69" s="20" t="s">
        <v>18</v>
      </c>
      <c r="B69" s="20"/>
      <c r="C69" s="21" t="s">
        <v>61</v>
      </c>
      <c r="D69" s="21" t="s">
        <v>51</v>
      </c>
      <c r="E69" s="21" t="s">
        <v>122</v>
      </c>
      <c r="F69" s="15" t="s">
        <v>19</v>
      </c>
      <c r="G69" s="10">
        <v>23115170</v>
      </c>
    </row>
    <row r="70" spans="1:8">
      <c r="A70" s="20" t="s">
        <v>62</v>
      </c>
      <c r="B70" s="20"/>
      <c r="C70" s="21" t="s">
        <v>21</v>
      </c>
      <c r="D70" s="21" t="s">
        <v>63</v>
      </c>
      <c r="E70" s="21"/>
      <c r="F70" s="15"/>
      <c r="G70" s="7">
        <f>G71</f>
        <v>400000</v>
      </c>
    </row>
    <row r="71" spans="1:8">
      <c r="A71" s="24" t="s">
        <v>11</v>
      </c>
      <c r="B71" s="24"/>
      <c r="C71" s="21" t="s">
        <v>21</v>
      </c>
      <c r="D71" s="21" t="s">
        <v>63</v>
      </c>
      <c r="E71" s="21" t="s">
        <v>108</v>
      </c>
      <c r="F71" s="15"/>
      <c r="G71" s="7">
        <f>G72+G74</f>
        <v>400000</v>
      </c>
    </row>
    <row r="72" spans="1:8">
      <c r="A72" s="20" t="s">
        <v>64</v>
      </c>
      <c r="B72" s="20"/>
      <c r="C72" s="21" t="s">
        <v>21</v>
      </c>
      <c r="D72" s="21" t="s">
        <v>63</v>
      </c>
      <c r="E72" s="21" t="s">
        <v>123</v>
      </c>
      <c r="F72" s="15"/>
      <c r="G72" s="10">
        <f>G73</f>
        <v>200000</v>
      </c>
    </row>
    <row r="73" spans="1:8">
      <c r="A73" s="20" t="s">
        <v>18</v>
      </c>
      <c r="B73" s="20"/>
      <c r="C73" s="21" t="s">
        <v>21</v>
      </c>
      <c r="D73" s="21" t="s">
        <v>63</v>
      </c>
      <c r="E73" s="21" t="s">
        <v>123</v>
      </c>
      <c r="F73" s="15" t="s">
        <v>19</v>
      </c>
      <c r="G73" s="10">
        <v>200000</v>
      </c>
    </row>
    <row r="74" spans="1:8" ht="31.5">
      <c r="A74" s="26" t="s">
        <v>65</v>
      </c>
      <c r="B74" s="26"/>
      <c r="C74" s="21" t="s">
        <v>21</v>
      </c>
      <c r="D74" s="21" t="s">
        <v>63</v>
      </c>
      <c r="E74" s="22" t="s">
        <v>124</v>
      </c>
      <c r="F74" s="15"/>
      <c r="G74" s="10">
        <f>G75</f>
        <v>200000</v>
      </c>
    </row>
    <row r="75" spans="1:8">
      <c r="A75" s="20" t="s">
        <v>18</v>
      </c>
      <c r="B75" s="20"/>
      <c r="C75" s="21" t="s">
        <v>21</v>
      </c>
      <c r="D75" s="21" t="s">
        <v>63</v>
      </c>
      <c r="E75" s="21" t="s">
        <v>124</v>
      </c>
      <c r="F75" s="15" t="s">
        <v>19</v>
      </c>
      <c r="G75" s="10">
        <v>200000</v>
      </c>
    </row>
    <row r="76" spans="1:8">
      <c r="A76" s="19" t="s">
        <v>66</v>
      </c>
      <c r="B76" s="19"/>
      <c r="C76" s="22" t="s">
        <v>67</v>
      </c>
      <c r="D76" s="22" t="s">
        <v>8</v>
      </c>
      <c r="E76" s="21"/>
      <c r="F76" s="6"/>
      <c r="G76" s="7">
        <f>SUM(G93,G84,G77)</f>
        <v>31544317.600000001</v>
      </c>
    </row>
    <row r="77" spans="1:8">
      <c r="A77" s="20" t="s">
        <v>68</v>
      </c>
      <c r="B77" s="20"/>
      <c r="C77" s="21" t="s">
        <v>67</v>
      </c>
      <c r="D77" s="21" t="s">
        <v>7</v>
      </c>
      <c r="E77" s="21"/>
      <c r="F77" s="9"/>
      <c r="G77" s="10">
        <f>G82+G78</f>
        <v>4006</v>
      </c>
    </row>
    <row r="78" spans="1:8" ht="21">
      <c r="A78" s="19" t="s">
        <v>40</v>
      </c>
      <c r="B78" s="19"/>
      <c r="C78" s="21" t="s">
        <v>67</v>
      </c>
      <c r="D78" s="21" t="s">
        <v>7</v>
      </c>
      <c r="E78" s="21" t="s">
        <v>108</v>
      </c>
      <c r="F78" s="9"/>
      <c r="G78" s="10">
        <f>G79</f>
        <v>4006</v>
      </c>
      <c r="H78" s="31"/>
    </row>
    <row r="79" spans="1:8" ht="78.75">
      <c r="A79" s="20" t="s">
        <v>69</v>
      </c>
      <c r="B79" s="20"/>
      <c r="C79" s="21" t="s">
        <v>67</v>
      </c>
      <c r="D79" s="21" t="s">
        <v>7</v>
      </c>
      <c r="E79" s="21" t="s">
        <v>125</v>
      </c>
      <c r="F79" s="15"/>
      <c r="G79" s="10">
        <f>SUM(G80)</f>
        <v>4006</v>
      </c>
    </row>
    <row r="80" spans="1:8">
      <c r="A80" s="20" t="s">
        <v>18</v>
      </c>
      <c r="B80" s="20"/>
      <c r="C80" s="21" t="s">
        <v>67</v>
      </c>
      <c r="D80" s="21" t="s">
        <v>7</v>
      </c>
      <c r="E80" s="21" t="s">
        <v>125</v>
      </c>
      <c r="F80" s="15" t="s">
        <v>19</v>
      </c>
      <c r="G80" s="10">
        <v>4006</v>
      </c>
    </row>
    <row r="81" spans="1:7" ht="21">
      <c r="A81" s="25" t="s">
        <v>55</v>
      </c>
      <c r="B81" s="25"/>
      <c r="C81" s="21" t="s">
        <v>67</v>
      </c>
      <c r="D81" s="21" t="s">
        <v>7</v>
      </c>
      <c r="E81" s="21" t="s">
        <v>108</v>
      </c>
      <c r="F81" s="15"/>
      <c r="G81" s="10">
        <f>G82</f>
        <v>0</v>
      </c>
    </row>
    <row r="82" spans="1:7">
      <c r="A82" s="20" t="s">
        <v>70</v>
      </c>
      <c r="B82" s="20"/>
      <c r="C82" s="21" t="s">
        <v>67</v>
      </c>
      <c r="D82" s="21" t="s">
        <v>7</v>
      </c>
      <c r="E82" s="21" t="s">
        <v>126</v>
      </c>
      <c r="F82" s="9"/>
      <c r="G82" s="10">
        <f>G83</f>
        <v>0</v>
      </c>
    </row>
    <row r="83" spans="1:7">
      <c r="A83" s="20" t="s">
        <v>18</v>
      </c>
      <c r="B83" s="20"/>
      <c r="C83" s="21" t="s">
        <v>67</v>
      </c>
      <c r="D83" s="21" t="s">
        <v>7</v>
      </c>
      <c r="E83" s="21" t="s">
        <v>126</v>
      </c>
      <c r="F83" s="9" t="s">
        <v>19</v>
      </c>
      <c r="G83" s="10">
        <v>0</v>
      </c>
    </row>
    <row r="84" spans="1:7">
      <c r="A84" s="34" t="s">
        <v>71</v>
      </c>
      <c r="B84" s="34"/>
      <c r="C84" s="21" t="s">
        <v>67</v>
      </c>
      <c r="D84" s="21" t="s">
        <v>10</v>
      </c>
      <c r="E84" s="21"/>
      <c r="F84" s="15"/>
      <c r="G84" s="7">
        <f>G85+G88</f>
        <v>6763684.4800000004</v>
      </c>
    </row>
    <row r="85" spans="1:7" ht="21">
      <c r="A85" s="19" t="s">
        <v>40</v>
      </c>
      <c r="B85" s="19"/>
      <c r="C85" s="21" t="s">
        <v>67</v>
      </c>
      <c r="D85" s="21" t="s">
        <v>10</v>
      </c>
      <c r="E85" s="21" t="s">
        <v>108</v>
      </c>
      <c r="F85" s="15"/>
      <c r="G85" s="7">
        <f>G86</f>
        <v>347982</v>
      </c>
    </row>
    <row r="86" spans="1:7" ht="67.5">
      <c r="A86" s="20" t="s">
        <v>72</v>
      </c>
      <c r="B86" s="20"/>
      <c r="C86" s="21" t="s">
        <v>67</v>
      </c>
      <c r="D86" s="21" t="s">
        <v>10</v>
      </c>
      <c r="E86" s="21" t="s">
        <v>127</v>
      </c>
      <c r="F86" s="15"/>
      <c r="G86" s="10">
        <f>G87</f>
        <v>347982</v>
      </c>
    </row>
    <row r="87" spans="1:7">
      <c r="A87" s="20" t="s">
        <v>18</v>
      </c>
      <c r="B87" s="20"/>
      <c r="C87" s="21" t="s">
        <v>67</v>
      </c>
      <c r="D87" s="21" t="s">
        <v>10</v>
      </c>
      <c r="E87" s="21" t="s">
        <v>127</v>
      </c>
      <c r="F87" s="15" t="s">
        <v>19</v>
      </c>
      <c r="G87" s="10">
        <v>347982</v>
      </c>
    </row>
    <row r="88" spans="1:7" ht="21">
      <c r="A88" s="25" t="s">
        <v>55</v>
      </c>
      <c r="B88" s="25"/>
      <c r="C88" s="21" t="s">
        <v>67</v>
      </c>
      <c r="D88" s="21" t="s">
        <v>10</v>
      </c>
      <c r="E88" s="21" t="s">
        <v>108</v>
      </c>
      <c r="F88" s="15"/>
      <c r="G88" s="10">
        <f>SUM(G92+G89)</f>
        <v>6415702.4800000004</v>
      </c>
    </row>
    <row r="89" spans="1:7" ht="45">
      <c r="A89" s="23" t="s">
        <v>128</v>
      </c>
      <c r="B89" s="23"/>
      <c r="C89" s="21" t="s">
        <v>67</v>
      </c>
      <c r="D89" s="21" t="s">
        <v>10</v>
      </c>
      <c r="E89" s="21" t="s">
        <v>138</v>
      </c>
      <c r="F89" s="15"/>
      <c r="G89" s="10">
        <f>SUM(G90:G91)</f>
        <v>3615702.48</v>
      </c>
    </row>
    <row r="90" spans="1:7" ht="22.5">
      <c r="A90" s="20" t="s">
        <v>73</v>
      </c>
      <c r="B90" s="20"/>
      <c r="C90" s="21" t="s">
        <v>67</v>
      </c>
      <c r="D90" s="21" t="s">
        <v>10</v>
      </c>
      <c r="E90" s="21" t="s">
        <v>138</v>
      </c>
      <c r="F90" s="15" t="s">
        <v>164</v>
      </c>
      <c r="G90" s="10">
        <v>115702.48</v>
      </c>
    </row>
    <row r="91" spans="1:7" ht="22.5">
      <c r="A91" s="20" t="s">
        <v>73</v>
      </c>
      <c r="B91" s="20"/>
      <c r="C91" s="21" t="s">
        <v>67</v>
      </c>
      <c r="D91" s="21" t="s">
        <v>10</v>
      </c>
      <c r="E91" s="21" t="s">
        <v>138</v>
      </c>
      <c r="F91" s="15" t="s">
        <v>164</v>
      </c>
      <c r="G91" s="10">
        <v>3500000</v>
      </c>
    </row>
    <row r="92" spans="1:7">
      <c r="A92" s="20" t="s">
        <v>18</v>
      </c>
      <c r="B92" s="20"/>
      <c r="C92" s="21" t="s">
        <v>67</v>
      </c>
      <c r="D92" s="21" t="s">
        <v>10</v>
      </c>
      <c r="E92" s="21" t="s">
        <v>143</v>
      </c>
      <c r="F92" s="15" t="s">
        <v>19</v>
      </c>
      <c r="G92" s="10">
        <v>2800000</v>
      </c>
    </row>
    <row r="93" spans="1:7">
      <c r="A93" s="36" t="s">
        <v>75</v>
      </c>
      <c r="B93" s="36"/>
      <c r="C93" s="21" t="s">
        <v>67</v>
      </c>
      <c r="D93" s="21" t="s">
        <v>17</v>
      </c>
      <c r="E93" s="21"/>
      <c r="F93" s="15"/>
      <c r="G93" s="7">
        <f>G94+G99</f>
        <v>24776627.120000001</v>
      </c>
    </row>
    <row r="94" spans="1:7" ht="21">
      <c r="A94" s="19" t="s">
        <v>40</v>
      </c>
      <c r="B94" s="19"/>
      <c r="C94" s="21" t="s">
        <v>67</v>
      </c>
      <c r="D94" s="21" t="s">
        <v>17</v>
      </c>
      <c r="E94" s="21" t="s">
        <v>108</v>
      </c>
      <c r="F94" s="15"/>
      <c r="G94" s="10">
        <f>G95+G97</f>
        <v>1310658</v>
      </c>
    </row>
    <row r="95" spans="1:7" ht="16.5" customHeight="1">
      <c r="A95" s="20" t="s">
        <v>76</v>
      </c>
      <c r="B95" s="20"/>
      <c r="C95" s="21" t="s">
        <v>67</v>
      </c>
      <c r="D95" s="21" t="s">
        <v>17</v>
      </c>
      <c r="E95" s="21" t="s">
        <v>129</v>
      </c>
      <c r="F95" s="21"/>
      <c r="G95" s="10">
        <f>G96</f>
        <v>1216780</v>
      </c>
    </row>
    <row r="96" spans="1:7">
      <c r="A96" s="20" t="s">
        <v>18</v>
      </c>
      <c r="B96" s="20"/>
      <c r="C96" s="21" t="s">
        <v>67</v>
      </c>
      <c r="D96" s="21" t="s">
        <v>17</v>
      </c>
      <c r="E96" s="21" t="s">
        <v>129</v>
      </c>
      <c r="F96" s="21" t="s">
        <v>19</v>
      </c>
      <c r="G96" s="10">
        <v>1216780</v>
      </c>
    </row>
    <row r="97" spans="1:8" ht="33.75">
      <c r="A97" s="20" t="s">
        <v>77</v>
      </c>
      <c r="B97" s="20"/>
      <c r="C97" s="21" t="s">
        <v>67</v>
      </c>
      <c r="D97" s="21" t="s">
        <v>17</v>
      </c>
      <c r="E97" s="21" t="s">
        <v>130</v>
      </c>
      <c r="F97" s="21"/>
      <c r="G97" s="10">
        <f>G98</f>
        <v>93878</v>
      </c>
    </row>
    <row r="98" spans="1:8">
      <c r="A98" s="20" t="s">
        <v>18</v>
      </c>
      <c r="B98" s="20"/>
      <c r="C98" s="21" t="s">
        <v>67</v>
      </c>
      <c r="D98" s="21" t="s">
        <v>17</v>
      </c>
      <c r="E98" s="21" t="s">
        <v>130</v>
      </c>
      <c r="F98" s="21" t="s">
        <v>19</v>
      </c>
      <c r="G98" s="10">
        <v>93878</v>
      </c>
    </row>
    <row r="99" spans="1:8" ht="21">
      <c r="A99" s="25" t="s">
        <v>55</v>
      </c>
      <c r="B99" s="25"/>
      <c r="C99" s="21" t="s">
        <v>67</v>
      </c>
      <c r="D99" s="21" t="s">
        <v>17</v>
      </c>
      <c r="E99" s="21" t="s">
        <v>108</v>
      </c>
      <c r="F99" s="27"/>
      <c r="G99" s="10">
        <f>G100+G102+G104+G107</f>
        <v>23465969.120000001</v>
      </c>
      <c r="H99" s="31"/>
    </row>
    <row r="100" spans="1:8">
      <c r="A100" s="28" t="s">
        <v>78</v>
      </c>
      <c r="B100" s="28"/>
      <c r="C100" s="21" t="s">
        <v>67</v>
      </c>
      <c r="D100" s="21" t="s">
        <v>17</v>
      </c>
      <c r="E100" s="21" t="s">
        <v>131</v>
      </c>
      <c r="F100" s="15"/>
      <c r="G100" s="10">
        <f>SUM(G101)</f>
        <v>10511812.65</v>
      </c>
      <c r="H100" s="31"/>
    </row>
    <row r="101" spans="1:8" ht="24" customHeight="1">
      <c r="A101" s="20" t="s">
        <v>18</v>
      </c>
      <c r="B101" s="20"/>
      <c r="C101" s="21" t="s">
        <v>67</v>
      </c>
      <c r="D101" s="21" t="s">
        <v>17</v>
      </c>
      <c r="E101" s="21" t="s">
        <v>131</v>
      </c>
      <c r="F101" s="15" t="s">
        <v>19</v>
      </c>
      <c r="G101" s="10">
        <v>10511812.65</v>
      </c>
      <c r="H101" s="31"/>
    </row>
    <row r="102" spans="1:8">
      <c r="A102" s="29" t="s">
        <v>79</v>
      </c>
      <c r="B102" s="29"/>
      <c r="C102" s="21" t="s">
        <v>67</v>
      </c>
      <c r="D102" s="21" t="s">
        <v>17</v>
      </c>
      <c r="E102" s="21" t="s">
        <v>132</v>
      </c>
      <c r="F102" s="15"/>
      <c r="G102" s="10">
        <f>G103</f>
        <v>1000000</v>
      </c>
    </row>
    <row r="103" spans="1:8">
      <c r="A103" s="20" t="s">
        <v>18</v>
      </c>
      <c r="B103" s="20"/>
      <c r="C103" s="21" t="s">
        <v>67</v>
      </c>
      <c r="D103" s="21" t="s">
        <v>17</v>
      </c>
      <c r="E103" s="21" t="s">
        <v>132</v>
      </c>
      <c r="F103" s="15" t="s">
        <v>19</v>
      </c>
      <c r="G103" s="10">
        <v>1000000</v>
      </c>
    </row>
    <row r="104" spans="1:8">
      <c r="A104" s="20" t="s">
        <v>80</v>
      </c>
      <c r="B104" s="20"/>
      <c r="C104" s="21" t="s">
        <v>67</v>
      </c>
      <c r="D104" s="21" t="s">
        <v>17</v>
      </c>
      <c r="E104" s="21" t="s">
        <v>133</v>
      </c>
      <c r="F104" s="15"/>
      <c r="G104" s="10">
        <f>G105+G106</f>
        <v>300000</v>
      </c>
    </row>
    <row r="105" spans="1:8" ht="22.5">
      <c r="A105" s="20" t="s">
        <v>73</v>
      </c>
      <c r="B105" s="20"/>
      <c r="C105" s="21" t="s">
        <v>67</v>
      </c>
      <c r="D105" s="21" t="s">
        <v>17</v>
      </c>
      <c r="E105" s="21" t="s">
        <v>133</v>
      </c>
      <c r="F105" s="15" t="s">
        <v>74</v>
      </c>
      <c r="G105" s="10"/>
    </row>
    <row r="106" spans="1:8">
      <c r="A106" s="20" t="s">
        <v>18</v>
      </c>
      <c r="B106" s="20"/>
      <c r="C106" s="21" t="s">
        <v>67</v>
      </c>
      <c r="D106" s="21" t="s">
        <v>17</v>
      </c>
      <c r="E106" s="21" t="s">
        <v>133</v>
      </c>
      <c r="F106" s="15" t="s">
        <v>19</v>
      </c>
      <c r="G106" s="10">
        <v>300000</v>
      </c>
    </row>
    <row r="107" spans="1:8">
      <c r="A107" s="20" t="s">
        <v>81</v>
      </c>
      <c r="B107" s="20"/>
      <c r="C107" s="21" t="s">
        <v>67</v>
      </c>
      <c r="D107" s="21" t="s">
        <v>17</v>
      </c>
      <c r="E107" s="21" t="s">
        <v>134</v>
      </c>
      <c r="F107" s="15"/>
      <c r="G107" s="10">
        <f>SUM(G108:G109)</f>
        <v>11654156.470000001</v>
      </c>
    </row>
    <row r="108" spans="1:8" ht="22.5">
      <c r="A108" s="20" t="s">
        <v>73</v>
      </c>
      <c r="B108" s="20"/>
      <c r="C108" s="21" t="s">
        <v>67</v>
      </c>
      <c r="D108" s="21" t="s">
        <v>17</v>
      </c>
      <c r="E108" s="21" t="s">
        <v>134</v>
      </c>
      <c r="F108" s="15" t="s">
        <v>74</v>
      </c>
      <c r="G108" s="10"/>
      <c r="H108" s="31"/>
    </row>
    <row r="109" spans="1:8">
      <c r="A109" s="20" t="s">
        <v>18</v>
      </c>
      <c r="B109" s="20"/>
      <c r="C109" s="21" t="s">
        <v>67</v>
      </c>
      <c r="D109" s="21" t="s">
        <v>17</v>
      </c>
      <c r="E109" s="21" t="s">
        <v>134</v>
      </c>
      <c r="F109" s="15" t="s">
        <v>19</v>
      </c>
      <c r="G109" s="10">
        <v>11654156.470000001</v>
      </c>
    </row>
    <row r="110" spans="1:8">
      <c r="A110" s="19" t="s">
        <v>162</v>
      </c>
      <c r="B110" s="19"/>
      <c r="C110" s="22" t="s">
        <v>151</v>
      </c>
      <c r="D110" s="22" t="s">
        <v>8</v>
      </c>
      <c r="E110" s="22"/>
      <c r="F110" s="14"/>
      <c r="G110" s="7">
        <f t="shared" ref="G110:G115" si="0">SUM(G111)</f>
        <v>80000</v>
      </c>
    </row>
    <row r="111" spans="1:8" ht="19.5" customHeight="1">
      <c r="A111" s="20" t="s">
        <v>156</v>
      </c>
      <c r="B111" s="20"/>
      <c r="C111" s="21" t="s">
        <v>151</v>
      </c>
      <c r="D111" s="21" t="s">
        <v>67</v>
      </c>
      <c r="E111" s="21" t="s">
        <v>161</v>
      </c>
      <c r="F111" s="15"/>
      <c r="G111" s="10">
        <f t="shared" si="0"/>
        <v>80000</v>
      </c>
    </row>
    <row r="112" spans="1:8" ht="22.5">
      <c r="A112" s="20" t="s">
        <v>154</v>
      </c>
      <c r="B112" s="20"/>
      <c r="C112" s="21" t="s">
        <v>151</v>
      </c>
      <c r="D112" s="21" t="s">
        <v>67</v>
      </c>
      <c r="E112" s="21" t="s">
        <v>108</v>
      </c>
      <c r="F112" s="15" t="s">
        <v>159</v>
      </c>
      <c r="G112" s="10">
        <f t="shared" si="0"/>
        <v>80000</v>
      </c>
    </row>
    <row r="113" spans="1:8" ht="22.5">
      <c r="A113" s="20" t="s">
        <v>155</v>
      </c>
      <c r="B113" s="20"/>
      <c r="C113" s="21" t="s">
        <v>151</v>
      </c>
      <c r="D113" s="21" t="s">
        <v>67</v>
      </c>
      <c r="E113" s="21" t="s">
        <v>160</v>
      </c>
      <c r="F113" s="15" t="s">
        <v>159</v>
      </c>
      <c r="G113" s="10">
        <f t="shared" si="0"/>
        <v>80000</v>
      </c>
    </row>
    <row r="114" spans="1:8" ht="22.5">
      <c r="A114" s="20" t="s">
        <v>153</v>
      </c>
      <c r="B114" s="20"/>
      <c r="C114" s="21" t="s">
        <v>151</v>
      </c>
      <c r="D114" s="21" t="s">
        <v>67</v>
      </c>
      <c r="E114" s="21" t="s">
        <v>160</v>
      </c>
      <c r="F114" s="15" t="s">
        <v>158</v>
      </c>
      <c r="G114" s="10">
        <f t="shared" si="0"/>
        <v>80000</v>
      </c>
    </row>
    <row r="115" spans="1:8" ht="22.5">
      <c r="A115" s="20" t="s">
        <v>152</v>
      </c>
      <c r="B115" s="20"/>
      <c r="C115" s="21" t="s">
        <v>151</v>
      </c>
      <c r="D115" s="21" t="s">
        <v>67</v>
      </c>
      <c r="E115" s="21" t="s">
        <v>160</v>
      </c>
      <c r="F115" s="15" t="s">
        <v>157</v>
      </c>
      <c r="G115" s="10">
        <f t="shared" si="0"/>
        <v>80000</v>
      </c>
    </row>
    <row r="116" spans="1:8" ht="27.75" customHeight="1">
      <c r="A116" s="20" t="s">
        <v>18</v>
      </c>
      <c r="B116" s="20"/>
      <c r="C116" s="21" t="s">
        <v>151</v>
      </c>
      <c r="D116" s="21" t="s">
        <v>67</v>
      </c>
      <c r="E116" s="21" t="s">
        <v>160</v>
      </c>
      <c r="F116" s="15" t="s">
        <v>19</v>
      </c>
      <c r="G116" s="10">
        <v>80000</v>
      </c>
    </row>
    <row r="117" spans="1:8">
      <c r="A117" s="36" t="s">
        <v>83</v>
      </c>
      <c r="B117" s="36"/>
      <c r="C117" s="22" t="s">
        <v>84</v>
      </c>
      <c r="D117" s="22" t="s">
        <v>8</v>
      </c>
      <c r="E117" s="22"/>
      <c r="F117" s="14"/>
      <c r="G117" s="7">
        <f>G118</f>
        <v>1525800</v>
      </c>
    </row>
    <row r="118" spans="1:8">
      <c r="A118" s="20" t="s">
        <v>85</v>
      </c>
      <c r="B118" s="20"/>
      <c r="C118" s="21" t="s">
        <v>84</v>
      </c>
      <c r="D118" s="21" t="s">
        <v>21</v>
      </c>
      <c r="E118" s="21" t="s">
        <v>163</v>
      </c>
      <c r="F118" s="15"/>
      <c r="G118" s="10">
        <f>G119</f>
        <v>1525800</v>
      </c>
    </row>
    <row r="119" spans="1:8" ht="22.5">
      <c r="A119" s="23" t="s">
        <v>82</v>
      </c>
      <c r="B119" s="23"/>
      <c r="C119" s="21" t="s">
        <v>84</v>
      </c>
      <c r="D119" s="21" t="s">
        <v>21</v>
      </c>
      <c r="E119" s="21" t="s">
        <v>135</v>
      </c>
      <c r="F119" s="15"/>
      <c r="G119" s="10">
        <f>G121+G120</f>
        <v>1525800</v>
      </c>
      <c r="H119" t="s">
        <v>141</v>
      </c>
    </row>
    <row r="120" spans="1:8" ht="22.5">
      <c r="A120" s="13" t="s">
        <v>26</v>
      </c>
      <c r="B120" s="13"/>
      <c r="C120" s="21" t="s">
        <v>84</v>
      </c>
      <c r="D120" s="21" t="s">
        <v>21</v>
      </c>
      <c r="E120" s="21" t="s">
        <v>135</v>
      </c>
      <c r="F120" s="15" t="s">
        <v>27</v>
      </c>
      <c r="G120" s="10">
        <v>25800</v>
      </c>
    </row>
    <row r="121" spans="1:8">
      <c r="A121" s="20" t="s">
        <v>18</v>
      </c>
      <c r="B121" s="20"/>
      <c r="C121" s="21" t="s">
        <v>84</v>
      </c>
      <c r="D121" s="21" t="s">
        <v>21</v>
      </c>
      <c r="E121" s="21" t="s">
        <v>135</v>
      </c>
      <c r="F121" s="15" t="s">
        <v>19</v>
      </c>
      <c r="G121" s="10">
        <v>1500000</v>
      </c>
    </row>
    <row r="122" spans="1:8">
      <c r="A122" s="19" t="s">
        <v>86</v>
      </c>
      <c r="B122" s="19"/>
      <c r="C122" s="21" t="s">
        <v>54</v>
      </c>
      <c r="D122" s="21" t="s">
        <v>8</v>
      </c>
      <c r="E122" s="21"/>
      <c r="F122" s="15"/>
      <c r="G122" s="7">
        <f>SUM(G123)</f>
        <v>821000</v>
      </c>
    </row>
    <row r="123" spans="1:8" ht="35.25" customHeight="1">
      <c r="A123" s="20" t="s">
        <v>87</v>
      </c>
      <c r="B123" s="20"/>
      <c r="C123" s="21" t="s">
        <v>54</v>
      </c>
      <c r="D123" s="21" t="s">
        <v>17</v>
      </c>
      <c r="E123" s="21" t="s">
        <v>136</v>
      </c>
      <c r="F123" s="15"/>
      <c r="G123" s="10">
        <f>SUM(G124:G124)</f>
        <v>821000</v>
      </c>
    </row>
    <row r="124" spans="1:8" ht="24" customHeight="1">
      <c r="A124" s="20" t="s">
        <v>96</v>
      </c>
      <c r="B124" s="20"/>
      <c r="C124" s="21" t="s">
        <v>54</v>
      </c>
      <c r="D124" s="21" t="s">
        <v>17</v>
      </c>
      <c r="E124" s="21" t="s">
        <v>136</v>
      </c>
      <c r="F124" s="15" t="s">
        <v>88</v>
      </c>
      <c r="G124" s="10">
        <v>821000</v>
      </c>
    </row>
    <row r="125" spans="1:8">
      <c r="A125" s="19" t="s">
        <v>89</v>
      </c>
      <c r="B125" s="19"/>
      <c r="C125" s="22" t="s">
        <v>34</v>
      </c>
      <c r="D125" s="22" t="s">
        <v>8</v>
      </c>
      <c r="E125" s="21"/>
      <c r="F125" s="6"/>
      <c r="G125" s="7">
        <f>SUM(G126)</f>
        <v>2000000</v>
      </c>
    </row>
    <row r="126" spans="1:8">
      <c r="A126" s="20" t="s">
        <v>90</v>
      </c>
      <c r="B126" s="20"/>
      <c r="C126" s="21" t="s">
        <v>34</v>
      </c>
      <c r="D126" s="21" t="s">
        <v>10</v>
      </c>
      <c r="E126" s="21"/>
      <c r="F126" s="9"/>
      <c r="G126" s="10">
        <f>SUM(G127)</f>
        <v>2000000</v>
      </c>
    </row>
    <row r="127" spans="1:8" ht="21">
      <c r="A127" s="24" t="s">
        <v>55</v>
      </c>
      <c r="B127" s="24"/>
      <c r="C127" s="21" t="s">
        <v>34</v>
      </c>
      <c r="D127" s="21" t="s">
        <v>10</v>
      </c>
      <c r="E127" s="21" t="s">
        <v>108</v>
      </c>
      <c r="F127" s="9"/>
      <c r="G127" s="10">
        <f>G128</f>
        <v>2000000</v>
      </c>
    </row>
    <row r="128" spans="1:8" ht="22.5">
      <c r="A128" s="23" t="s">
        <v>91</v>
      </c>
      <c r="B128" s="23"/>
      <c r="C128" s="21" t="s">
        <v>34</v>
      </c>
      <c r="D128" s="21" t="s">
        <v>10</v>
      </c>
      <c r="E128" s="21" t="s">
        <v>137</v>
      </c>
      <c r="F128" s="9"/>
      <c r="G128" s="10">
        <f>G129</f>
        <v>2000000</v>
      </c>
    </row>
    <row r="129" spans="1:7">
      <c r="A129" s="20" t="s">
        <v>92</v>
      </c>
      <c r="B129" s="20"/>
      <c r="C129" s="21" t="s">
        <v>34</v>
      </c>
      <c r="D129" s="21" t="s">
        <v>10</v>
      </c>
      <c r="E129" s="21" t="s">
        <v>137</v>
      </c>
      <c r="F129" s="9" t="s">
        <v>19</v>
      </c>
      <c r="G129" s="10">
        <v>2000000</v>
      </c>
    </row>
    <row r="130" spans="1:7">
      <c r="A130" s="30" t="s">
        <v>93</v>
      </c>
      <c r="B130" s="30"/>
      <c r="C130" s="21"/>
      <c r="D130" s="21"/>
      <c r="E130" s="21"/>
      <c r="F130" s="9"/>
      <c r="G130" s="7">
        <f>SUM(G125,G122,G117,G110,G76,G62,G52,G44,G8)</f>
        <v>86260268.629999995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2020-06-02T09:03:16Z</cp:lastPrinted>
  <dcterms:created xsi:type="dcterms:W3CDTF">2007-09-27T04:48:00Z</dcterms:created>
  <dcterms:modified xsi:type="dcterms:W3CDTF">2020-07-07T07:58:03Z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