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19\РСД 2019 четвёртый созыв\29.10.2019\РСД 5 от 29.10.2019\"/>
    </mc:Choice>
  </mc:AlternateContent>
  <bookViews>
    <workbookView xWindow="0" yWindow="0" windowWidth="20385" windowHeight="8370" tabRatio="601"/>
  </bookViews>
  <sheets>
    <sheet name="4" sheetId="15" r:id="rId1"/>
    <sheet name="5" sheetId="12" r:id="rId2"/>
  </sheets>
  <calcPr calcId="152511"/>
</workbook>
</file>

<file path=xl/calcChain.xml><?xml version="1.0" encoding="utf-8"?>
<calcChain xmlns="http://schemas.openxmlformats.org/spreadsheetml/2006/main">
  <c r="F128" i="15" l="1"/>
  <c r="F127" i="15" s="1"/>
  <c r="F126" i="15" s="1"/>
  <c r="F125" i="15" s="1"/>
  <c r="F123" i="15"/>
  <c r="F122" i="15" s="1"/>
  <c r="F119" i="15"/>
  <c r="F118" i="15" s="1"/>
  <c r="F117" i="15" s="1"/>
  <c r="F114" i="15"/>
  <c r="F112" i="15"/>
  <c r="F107" i="15"/>
  <c r="F104" i="15"/>
  <c r="F102" i="15"/>
  <c r="F100" i="15"/>
  <c r="F97" i="15"/>
  <c r="F95" i="15"/>
  <c r="F91" i="15"/>
  <c r="F90" i="15" s="1"/>
  <c r="F89" i="15" s="1"/>
  <c r="F88" i="15" s="1"/>
  <c r="F85" i="15"/>
  <c r="F84" i="15" s="1"/>
  <c r="F82" i="15"/>
  <c r="F81" i="15" s="1"/>
  <c r="F78" i="15"/>
  <c r="F77" i="15" s="1"/>
  <c r="F75" i="15"/>
  <c r="F74" i="15" s="1"/>
  <c r="F73" i="15" s="1"/>
  <c r="F70" i="15"/>
  <c r="F68" i="15"/>
  <c r="F64" i="15"/>
  <c r="F63" i="15" s="1"/>
  <c r="F61" i="15"/>
  <c r="F60" i="15" s="1"/>
  <c r="F56" i="15"/>
  <c r="F55" i="15" s="1"/>
  <c r="F54" i="15" s="1"/>
  <c r="F52" i="15"/>
  <c r="F49" i="15" s="1"/>
  <c r="F43" i="15"/>
  <c r="F42" i="15"/>
  <c r="F41" i="15" s="1"/>
  <c r="F40" i="15" s="1"/>
  <c r="F38" i="15"/>
  <c r="F37" i="15" s="1"/>
  <c r="F35" i="15"/>
  <c r="F33" i="15"/>
  <c r="F32" i="15" s="1"/>
  <c r="F31" i="15" s="1"/>
  <c r="F29" i="15"/>
  <c r="F28" i="15" s="1"/>
  <c r="F26" i="15"/>
  <c r="F25" i="15" s="1"/>
  <c r="F22" i="15"/>
  <c r="F16" i="15"/>
  <c r="F15" i="15" s="1"/>
  <c r="F13" i="15"/>
  <c r="F10" i="15"/>
  <c r="F9" i="15" s="1"/>
  <c r="F8" i="15" s="1"/>
  <c r="G91" i="12"/>
  <c r="G90" i="12" s="1"/>
  <c r="G89" i="12" s="1"/>
  <c r="G88" i="12" s="1"/>
  <c r="G128" i="12"/>
  <c r="G127" i="12" s="1"/>
  <c r="G126" i="12" s="1"/>
  <c r="G125" i="12" s="1"/>
  <c r="G123" i="12"/>
  <c r="G122" i="12" s="1"/>
  <c r="G119" i="12"/>
  <c r="G118" i="12" s="1"/>
  <c r="G117" i="12" s="1"/>
  <c r="G114" i="12"/>
  <c r="G112" i="12"/>
  <c r="G107" i="12"/>
  <c r="G104" i="12"/>
  <c r="G102" i="12"/>
  <c r="G100" i="12"/>
  <c r="G97" i="12"/>
  <c r="G95" i="12"/>
  <c r="G85" i="12"/>
  <c r="G84" i="12" s="1"/>
  <c r="G82" i="12"/>
  <c r="G81" i="12" s="1"/>
  <c r="G78" i="12"/>
  <c r="G77" i="12" s="1"/>
  <c r="G75" i="12"/>
  <c r="G74" i="12" s="1"/>
  <c r="G70" i="12"/>
  <c r="G68" i="12"/>
  <c r="G64" i="12"/>
  <c r="G63" i="12" s="1"/>
  <c r="G61" i="12"/>
  <c r="G60" i="12" s="1"/>
  <c r="G56" i="12"/>
  <c r="G55" i="12" s="1"/>
  <c r="G54" i="12" s="1"/>
  <c r="G52" i="12"/>
  <c r="G49" i="12" s="1"/>
  <c r="G43" i="12"/>
  <c r="G42" i="12"/>
  <c r="G41" i="12" s="1"/>
  <c r="G40" i="12" s="1"/>
  <c r="G38" i="12"/>
  <c r="G37" i="12" s="1"/>
  <c r="G35" i="12"/>
  <c r="G33" i="12"/>
  <c r="G29" i="12"/>
  <c r="G28" i="12" s="1"/>
  <c r="G26" i="12"/>
  <c r="G25" i="12" s="1"/>
  <c r="G22" i="12"/>
  <c r="G16" i="12"/>
  <c r="G13" i="12"/>
  <c r="G10" i="12"/>
  <c r="G9" i="12" s="1"/>
  <c r="G8" i="12" s="1"/>
  <c r="F80" i="15" l="1"/>
  <c r="G94" i="12"/>
  <c r="F99" i="15"/>
  <c r="F48" i="15"/>
  <c r="F111" i="15"/>
  <c r="F110" i="15" s="1"/>
  <c r="F94" i="15"/>
  <c r="F67" i="15"/>
  <c r="F66" i="15" s="1"/>
  <c r="F7" i="15"/>
  <c r="F59" i="15"/>
  <c r="G111" i="12"/>
  <c r="G110" i="12" s="1"/>
  <c r="G80" i="12"/>
  <c r="G32" i="12"/>
  <c r="G31" i="12" s="1"/>
  <c r="G15" i="12"/>
  <c r="G99" i="12"/>
  <c r="G93" i="12" s="1"/>
  <c r="G67" i="12"/>
  <c r="G66" i="12" s="1"/>
  <c r="G59" i="12"/>
  <c r="G48" i="12"/>
  <c r="G73" i="12"/>
  <c r="F93" i="15" l="1"/>
  <c r="F72" i="15" s="1"/>
  <c r="F130" i="15" s="1"/>
  <c r="F58" i="15"/>
  <c r="G7" i="12"/>
  <c r="G72" i="12"/>
  <c r="G58" i="12"/>
  <c r="G130" i="12" l="1"/>
</calcChain>
</file>

<file path=xl/sharedStrings.xml><?xml version="1.0" encoding="utf-8"?>
<sst xmlns="http://schemas.openxmlformats.org/spreadsheetml/2006/main" count="1061" uniqueCount="165">
  <si>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</si>
  <si>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</si>
  <si>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</si>
  <si>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</si>
  <si>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</si>
  <si>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</si>
  <si>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</si>
  <si>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</si>
  <si>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</si>
  <si>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</si>
  <si>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</si>
  <si>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</si>
  <si>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</si>
  <si>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</si>
  <si>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</si>
  <si>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</si>
  <si>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</si>
  <si>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</si>
  <si>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</si>
  <si>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</si>
  <si>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</si>
  <si>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</si>
  <si>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</si>
  <si>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</si>
  <si>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</si>
  <si>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</si>
  <si>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</si>
  <si>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</si>
  <si>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</si>
  <si>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</si>
  <si>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</si>
  <si>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</si>
  <si>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</si>
  <si>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</si>
  <si>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</si>
  <si>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</si>
  <si>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</si>
  <si>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</si>
  <si>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</si>
  <si>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</si>
  <si>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</si>
  <si>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</si>
  <si>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</si>
  <si>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</si>
  <si>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</si>
  <si>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</si>
  <si>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</si>
  <si>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</si>
  <si>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</si>
  <si>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</si>
  <si>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</si>
  <si>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</si>
  <si>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</si>
  <si>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</si>
  <si>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</si>
  <si>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</si>
  <si>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</si>
  <si>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</si>
  <si>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</si>
  <si>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</si>
  <si>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</si>
  <si>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</si>
  <si>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</si>
  <si>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</si>
  <si>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</si>
  <si>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</si>
  <si>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</si>
  <si>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</si>
  <si>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</si>
  <si>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</si>
  <si>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</si>
  <si>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</si>
  <si>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</si>
  <si>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</si>
  <si>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</si>
  <si>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</si>
  <si>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</si>
  <si>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</si>
  <si>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</si>
  <si>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</si>
  <si>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</si>
  <si>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</si>
  <si>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</si>
  <si>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</si>
  <si>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</si>
  <si>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</si>
  <si>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</si>
  <si>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</si>
  <si>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</si>
  <si>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</si>
  <si>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</si>
  <si>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</si>
  <si>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</si>
  <si>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</si>
  <si>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</si>
  <si>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</si>
  <si>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</si>
  <si>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</si>
  <si>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</si>
  <si>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</si>
  <si>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</si>
  <si>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</si>
  <si>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</si>
  <si>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</si>
  <si>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</si>
  <si>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</si>
  <si>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</si>
  <si>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</si>
  <si>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</si>
  <si>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</si>
  <si>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</si>
  <si>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</si>
  <si>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99 0 09 00000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</si>
  <si>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</si>
  <si>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</si>
  <si>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</si>
  <si>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</si>
  <si>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</si>
  <si>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</si>
  <si>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</si>
  <si>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</si>
  <si>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</si>
  <si>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</si>
  <si>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</si>
  <si>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</si>
  <si>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</si>
  <si>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</si>
  <si>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</si>
  <si>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</si>
  <si>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</si>
  <si>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</si>
  <si>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</si>
  <si>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</si>
  <si>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</si>
  <si>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</si>
  <si>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</si>
  <si>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</si>
  <si>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</si>
  <si>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</si>
  <si>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</si>
  <si>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</si>
  <si>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</si>
  <si>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</si>
  <si>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</si>
  <si>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</si>
  <si>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05</t>
  </si>
  <si>
    <t>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</si>
  <si>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000</t>
  </si>
  <si>
    <t xml:space="preserve">Приложение 1                                                                 к решению Совета депутатов Кременкульского сельского поселения  от "29" октября 2019г. № 5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</si>
  <si>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2                                                                       к решению Совета депутатов Кременкульского сельского поселения  от "29" октября 2019г. № 5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</si>
  <si>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</si>
  <si>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99 0 055 92980</t>
  </si>
  <si>
    <t>811</t>
  </si>
  <si>
    <t>Субсидии юридическим лицам (кроме некоммерческих организаций), индивидуальным предпринимателям, физическим лицам - роизводителям товаров, работ, услуг</t>
  </si>
  <si>
    <t>810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</si>
  <si>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</si>
  <si>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</si>
  <si>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</si>
  <si>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</si>
  <si>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</t>
  </si>
  <si>
    <t>99 0 055 00000</t>
  </si>
  <si>
    <t>99 0 07 45010</t>
  </si>
  <si>
    <t>99 0 07 45011</t>
  </si>
  <si>
    <t>(Софинансирование)Выплата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</si>
  <si>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 xml:space="preserve">99 0 07 00000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</si>
</sst>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2" xfId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B6" sqref="B1:B1048576"/>
    </sheetView>
  </sheetViews>
  <sheetFormatPr defaultColWidth="9" defaultRowHeight="12.75" x14ac:dyDescent="0.2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 x14ac:dyDescent="0.2">
      <c r="A1" s="33"/>
      <c r="B1" s="48" t="s">
        <v>148</v>
      </c>
      <c r="C1" s="48"/>
      <c r="D1" s="48"/>
      <c r="E1" s="48"/>
      <c r="F1" s="48"/>
      <c r="I1" s="41"/>
    </row>
    <row r="2" spans="1:9" ht="74.25" customHeight="1" x14ac:dyDescent="0.2">
      <c r="A2" s="40"/>
      <c r="B2" s="49" t="s">
        <v>143</v>
      </c>
      <c r="C2" s="49"/>
      <c r="D2" s="49"/>
      <c r="E2" s="49"/>
      <c r="F2" s="49"/>
    </row>
    <row r="3" spans="1:9" ht="39.75" customHeight="1" x14ac:dyDescent="0.2">
      <c r="A3" s="50" t="s">
        <v>135</v>
      </c>
      <c r="B3" s="50"/>
      <c r="C3" s="50"/>
      <c r="D3" s="50"/>
      <c r="E3" s="50"/>
      <c r="F3" s="50"/>
    </row>
    <row r="4" spans="1:9" ht="4.5" customHeight="1" x14ac:dyDescent="0.2">
      <c r="A4" s="51"/>
      <c r="B4" s="51"/>
      <c r="C4" s="51"/>
      <c r="D4" s="51"/>
      <c r="E4" s="52"/>
      <c r="F4" s="53"/>
    </row>
    <row r="5" spans="1:9" ht="21.75" customHeight="1" x14ac:dyDescent="0.2">
      <c r="A5" s="43" t="s">
        <v>0</v>
      </c>
      <c r="B5" s="45" t="s">
        <v>1</v>
      </c>
      <c r="C5" s="46"/>
      <c r="D5" s="46"/>
      <c r="E5" s="47"/>
      <c r="F5" s="43" t="s">
        <v>131</v>
      </c>
    </row>
    <row r="6" spans="1:9" ht="47.25" customHeight="1" x14ac:dyDescent="0.2">
      <c r="A6" s="44"/>
      <c r="B6" s="3" t="s">
        <v>2</v>
      </c>
      <c r="C6" s="4" t="s">
        <v>3</v>
      </c>
      <c r="D6" s="4" t="s">
        <v>4</v>
      </c>
      <c r="E6" s="4" t="s">
        <v>5</v>
      </c>
      <c r="F6" s="44"/>
    </row>
    <row r="7" spans="1:9" x14ac:dyDescent="0.2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21677957.219999999</v>
      </c>
    </row>
    <row r="8" spans="1:9" ht="22.5" x14ac:dyDescent="0.2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1540579.08</v>
      </c>
    </row>
    <row r="9" spans="1:9" x14ac:dyDescent="0.2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1540579.08</v>
      </c>
    </row>
    <row r="10" spans="1:9" x14ac:dyDescent="0.2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1540579.08</v>
      </c>
    </row>
    <row r="11" spans="1:9" x14ac:dyDescent="0.2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1182466.8</v>
      </c>
    </row>
    <row r="12" spans="1:9" ht="22.5" x14ac:dyDescent="0.2">
      <c r="A12" s="11" t="s">
        <v>133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358112.28</v>
      </c>
    </row>
    <row r="13" spans="1:9" ht="33.75" x14ac:dyDescent="0.2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 x14ac:dyDescent="0.2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 x14ac:dyDescent="0.2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16630951.5</v>
      </c>
    </row>
    <row r="16" spans="1:9" ht="22.5" x14ac:dyDescent="0.2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16430951.5</v>
      </c>
    </row>
    <row r="17" spans="1:6" x14ac:dyDescent="0.2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9184353.9100000001</v>
      </c>
    </row>
    <row r="18" spans="1:6" ht="22.5" x14ac:dyDescent="0.2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 x14ac:dyDescent="0.2">
      <c r="A19" s="11" t="s">
        <v>133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2684905.94</v>
      </c>
    </row>
    <row r="20" spans="1:6" ht="22.5" x14ac:dyDescent="0.2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876629.47</v>
      </c>
    </row>
    <row r="21" spans="1:6" x14ac:dyDescent="0.2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3633642.18</v>
      </c>
    </row>
    <row r="22" spans="1:6" ht="21" x14ac:dyDescent="0.2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 x14ac:dyDescent="0.2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 x14ac:dyDescent="0.2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 x14ac:dyDescent="0.2">
      <c r="A25" s="37" t="s">
        <v>137</v>
      </c>
      <c r="B25" s="9" t="s">
        <v>7</v>
      </c>
      <c r="C25" s="9" t="s">
        <v>140</v>
      </c>
      <c r="D25" s="9"/>
      <c r="E25" s="9"/>
      <c r="F25" s="10">
        <f>SUM(F26)</f>
        <v>665381.13</v>
      </c>
    </row>
    <row r="26" spans="1:6" ht="22.5" x14ac:dyDescent="0.2">
      <c r="A26" s="38" t="s">
        <v>138</v>
      </c>
      <c r="B26" s="9" t="s">
        <v>7</v>
      </c>
      <c r="C26" s="9" t="s">
        <v>140</v>
      </c>
      <c r="D26" s="9" t="s">
        <v>141</v>
      </c>
      <c r="E26" s="9" t="s">
        <v>142</v>
      </c>
      <c r="F26" s="10">
        <f>SUM(F27)</f>
        <v>665381.13</v>
      </c>
    </row>
    <row r="27" spans="1:6" ht="45" x14ac:dyDescent="0.2">
      <c r="A27" s="39" t="s">
        <v>139</v>
      </c>
      <c r="B27" s="9" t="s">
        <v>7</v>
      </c>
      <c r="C27" s="9" t="s">
        <v>140</v>
      </c>
      <c r="D27" s="9" t="s">
        <v>141</v>
      </c>
      <c r="E27" s="9" t="s">
        <v>142</v>
      </c>
      <c r="F27" s="10">
        <v>665381.13</v>
      </c>
    </row>
    <row r="28" spans="1:6" x14ac:dyDescent="0.2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1932.94</v>
      </c>
    </row>
    <row r="29" spans="1:6" ht="22.5" x14ac:dyDescent="0.2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1932.94</v>
      </c>
    </row>
    <row r="30" spans="1:6" x14ac:dyDescent="0.2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1932.94</v>
      </c>
    </row>
    <row r="31" spans="1:6" x14ac:dyDescent="0.2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2674112.5699999998</v>
      </c>
    </row>
    <row r="32" spans="1:6" x14ac:dyDescent="0.2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 x14ac:dyDescent="0.2">
      <c r="A33" s="20" t="s">
        <v>134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 x14ac:dyDescent="0.2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 x14ac:dyDescent="0.2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 x14ac:dyDescent="0.2">
      <c r="A36" s="20" t="s">
        <v>20</v>
      </c>
      <c r="B36" s="21" t="s">
        <v>7</v>
      </c>
      <c r="C36" s="21" t="s">
        <v>45</v>
      </c>
      <c r="D36" s="21" t="s">
        <v>128</v>
      </c>
      <c r="E36" s="21" t="s">
        <v>22</v>
      </c>
      <c r="F36" s="10">
        <v>2958</v>
      </c>
    </row>
    <row r="37" spans="1:6" x14ac:dyDescent="0.2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2548589.5699999998</v>
      </c>
    </row>
    <row r="38" spans="1:6" ht="22.5" x14ac:dyDescent="0.2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2548589.5699999998</v>
      </c>
    </row>
    <row r="39" spans="1:6" x14ac:dyDescent="0.2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2548589.5699999998</v>
      </c>
    </row>
    <row r="40" spans="1:6" x14ac:dyDescent="0.2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307950</v>
      </c>
    </row>
    <row r="41" spans="1:6" x14ac:dyDescent="0.2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307950</v>
      </c>
    </row>
    <row r="42" spans="1:6" ht="67.5" x14ac:dyDescent="0.2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307950</v>
      </c>
    </row>
    <row r="43" spans="1:6" ht="22.5" x14ac:dyDescent="0.2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307950</v>
      </c>
    </row>
    <row r="44" spans="1:6" x14ac:dyDescent="0.2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191330.77</v>
      </c>
    </row>
    <row r="45" spans="1:6" ht="22.5" x14ac:dyDescent="0.2">
      <c r="A45" s="11" t="s">
        <v>133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55731.78</v>
      </c>
    </row>
    <row r="46" spans="1:6" ht="22.5" x14ac:dyDescent="0.2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30600</v>
      </c>
    </row>
    <row r="47" spans="1:6" x14ac:dyDescent="0.2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30287.45</v>
      </c>
    </row>
    <row r="48" spans="1:6" ht="21" x14ac:dyDescent="0.2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2700000</v>
      </c>
    </row>
    <row r="49" spans="1:6" ht="33.75" x14ac:dyDescent="0.2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 x14ac:dyDescent="0.2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 x14ac:dyDescent="0.2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 x14ac:dyDescent="0.2">
      <c r="A52" s="20" t="s">
        <v>129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 x14ac:dyDescent="0.2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 x14ac:dyDescent="0.2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2700000</v>
      </c>
    </row>
    <row r="55" spans="1:6" x14ac:dyDescent="0.2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2700000</v>
      </c>
    </row>
    <row r="56" spans="1:6" ht="22.5" x14ac:dyDescent="0.2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2700000</v>
      </c>
    </row>
    <row r="57" spans="1:6" x14ac:dyDescent="0.2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2700000</v>
      </c>
    </row>
    <row r="58" spans="1:6" x14ac:dyDescent="0.2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53387161.359999999</v>
      </c>
    </row>
    <row r="59" spans="1:6" x14ac:dyDescent="0.2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52787161.359999999</v>
      </c>
    </row>
    <row r="60" spans="1:6" x14ac:dyDescent="0.2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1437050</v>
      </c>
    </row>
    <row r="61" spans="1:6" ht="45" x14ac:dyDescent="0.2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1437050</v>
      </c>
    </row>
    <row r="62" spans="1:6" x14ac:dyDescent="0.2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1437050</v>
      </c>
    </row>
    <row r="63" spans="1:6" x14ac:dyDescent="0.2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51350111.359999999</v>
      </c>
    </row>
    <row r="64" spans="1:6" ht="33.75" x14ac:dyDescent="0.2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51350111.359999999</v>
      </c>
    </row>
    <row r="65" spans="1:7" x14ac:dyDescent="0.2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51350111.359999999</v>
      </c>
    </row>
    <row r="66" spans="1:7" x14ac:dyDescent="0.2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 x14ac:dyDescent="0.2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 x14ac:dyDescent="0.2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 x14ac:dyDescent="0.2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 x14ac:dyDescent="0.2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 x14ac:dyDescent="0.2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 x14ac:dyDescent="0.2">
      <c r="A72" s="19" t="s">
        <v>85</v>
      </c>
      <c r="B72" s="22" t="s">
        <v>86</v>
      </c>
      <c r="C72" s="22" t="s">
        <v>8</v>
      </c>
      <c r="D72" s="21"/>
      <c r="E72" s="6"/>
      <c r="F72" s="7">
        <f>F73+F80+F93+F110</f>
        <v>40033904.109999999</v>
      </c>
      <c r="G72" s="31"/>
    </row>
    <row r="73" spans="1:7" x14ac:dyDescent="0.2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 x14ac:dyDescent="0.2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 x14ac:dyDescent="0.2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 x14ac:dyDescent="0.2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 x14ac:dyDescent="0.2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 x14ac:dyDescent="0.2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 x14ac:dyDescent="0.2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 x14ac:dyDescent="0.2">
      <c r="A80" s="34" t="s">
        <v>92</v>
      </c>
      <c r="B80" s="21" t="s">
        <v>86</v>
      </c>
      <c r="C80" s="21" t="s">
        <v>10</v>
      </c>
      <c r="D80" s="21"/>
      <c r="E80" s="15"/>
      <c r="F80" s="7">
        <f>F81+F84+F88</f>
        <v>7989756.6899999995</v>
      </c>
    </row>
    <row r="81" spans="1:7" x14ac:dyDescent="0.2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 x14ac:dyDescent="0.2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 x14ac:dyDescent="0.2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 x14ac:dyDescent="0.2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6462209.6899999995</v>
      </c>
    </row>
    <row r="85" spans="1:7" ht="33.75" x14ac:dyDescent="0.2">
      <c r="A85" s="23" t="s">
        <v>153</v>
      </c>
      <c r="B85" s="21" t="s">
        <v>86</v>
      </c>
      <c r="C85" s="21" t="s">
        <v>10</v>
      </c>
      <c r="D85" s="21" t="s">
        <v>95</v>
      </c>
      <c r="E85" s="15"/>
      <c r="F85" s="10">
        <f>F86+F87</f>
        <v>6462209.6899999995</v>
      </c>
    </row>
    <row r="86" spans="1:7" ht="22.5" x14ac:dyDescent="0.2">
      <c r="A86" s="20" t="s">
        <v>96</v>
      </c>
      <c r="B86" s="21" t="s">
        <v>86</v>
      </c>
      <c r="C86" s="21" t="s">
        <v>10</v>
      </c>
      <c r="D86" s="21" t="s">
        <v>95</v>
      </c>
      <c r="E86" s="15" t="s">
        <v>97</v>
      </c>
      <c r="F86" s="10">
        <v>3904206.55</v>
      </c>
    </row>
    <row r="87" spans="1:7" x14ac:dyDescent="0.2">
      <c r="A87" s="20" t="s">
        <v>20</v>
      </c>
      <c r="B87" s="21" t="s">
        <v>86</v>
      </c>
      <c r="C87" s="21" t="s">
        <v>10</v>
      </c>
      <c r="D87" s="21" t="s">
        <v>95</v>
      </c>
      <c r="E87" s="15" t="s">
        <v>22</v>
      </c>
      <c r="F87" s="10">
        <v>2558003.14</v>
      </c>
    </row>
    <row r="88" spans="1:7" ht="33.75" x14ac:dyDescent="0.2">
      <c r="A88" s="20" t="s">
        <v>159</v>
      </c>
      <c r="B88" s="21" t="s">
        <v>86</v>
      </c>
      <c r="C88" s="21" t="s">
        <v>10</v>
      </c>
      <c r="D88" s="21" t="s">
        <v>160</v>
      </c>
      <c r="E88" s="15" t="s">
        <v>147</v>
      </c>
      <c r="F88" s="10">
        <f>SUM(F89)</f>
        <v>1177547</v>
      </c>
      <c r="G88" s="31"/>
    </row>
    <row r="89" spans="1:7" x14ac:dyDescent="0.2">
      <c r="A89" s="20" t="s">
        <v>158</v>
      </c>
      <c r="B89" s="21" t="s">
        <v>86</v>
      </c>
      <c r="C89" s="21" t="s">
        <v>10</v>
      </c>
      <c r="D89" s="21" t="s">
        <v>151</v>
      </c>
      <c r="E89" s="15" t="s">
        <v>147</v>
      </c>
      <c r="F89" s="10">
        <f>SUM(F90)</f>
        <v>1177547</v>
      </c>
    </row>
    <row r="90" spans="1:7" x14ac:dyDescent="0.2">
      <c r="A90" s="20" t="s">
        <v>155</v>
      </c>
      <c r="B90" s="21" t="s">
        <v>86</v>
      </c>
      <c r="C90" s="21" t="s">
        <v>10</v>
      </c>
      <c r="D90" s="21" t="s">
        <v>151</v>
      </c>
      <c r="E90" s="15" t="s">
        <v>156</v>
      </c>
      <c r="F90" s="10">
        <f>SUM(F91)</f>
        <v>1177547</v>
      </c>
    </row>
    <row r="91" spans="1:7" ht="33.75" x14ac:dyDescent="0.2">
      <c r="A91" s="20" t="s">
        <v>157</v>
      </c>
      <c r="B91" s="21" t="s">
        <v>86</v>
      </c>
      <c r="C91" s="21" t="s">
        <v>10</v>
      </c>
      <c r="D91" s="21" t="s">
        <v>151</v>
      </c>
      <c r="E91" s="15" t="s">
        <v>154</v>
      </c>
      <c r="F91" s="10">
        <f>SUM(F92)</f>
        <v>1177547</v>
      </c>
    </row>
    <row r="92" spans="1:7" ht="45" x14ac:dyDescent="0.2">
      <c r="A92" s="20" t="s">
        <v>150</v>
      </c>
      <c r="B92" s="21" t="s">
        <v>86</v>
      </c>
      <c r="C92" s="21" t="s">
        <v>10</v>
      </c>
      <c r="D92" s="21" t="s">
        <v>151</v>
      </c>
      <c r="E92" s="15" t="s">
        <v>152</v>
      </c>
      <c r="F92" s="10">
        <v>1177547</v>
      </c>
    </row>
    <row r="93" spans="1:7" x14ac:dyDescent="0.2">
      <c r="A93" s="36" t="s">
        <v>98</v>
      </c>
      <c r="B93" s="21" t="s">
        <v>86</v>
      </c>
      <c r="C93" s="21" t="s">
        <v>19</v>
      </c>
      <c r="D93" s="21"/>
      <c r="E93" s="15"/>
      <c r="F93" s="7">
        <f>F94+F99</f>
        <v>26640624.670000002</v>
      </c>
    </row>
    <row r="94" spans="1:7" x14ac:dyDescent="0.2">
      <c r="A94" s="19" t="s">
        <v>46</v>
      </c>
      <c r="B94" s="21" t="s">
        <v>86</v>
      </c>
      <c r="C94" s="21" t="s">
        <v>19</v>
      </c>
      <c r="D94" s="21" t="s">
        <v>47</v>
      </c>
      <c r="E94" s="15"/>
      <c r="F94" s="10">
        <f>F95+F97</f>
        <v>1785556</v>
      </c>
      <c r="G94" s="31"/>
    </row>
    <row r="95" spans="1:7" ht="22.5" x14ac:dyDescent="0.2">
      <c r="A95" s="20" t="s">
        <v>99</v>
      </c>
      <c r="B95" s="21" t="s">
        <v>86</v>
      </c>
      <c r="C95" s="21" t="s">
        <v>19</v>
      </c>
      <c r="D95" s="21" t="s">
        <v>100</v>
      </c>
      <c r="E95" s="21"/>
      <c r="F95" s="10">
        <f>F96</f>
        <v>1684177</v>
      </c>
    </row>
    <row r="96" spans="1:7" x14ac:dyDescent="0.2">
      <c r="A96" s="20" t="s">
        <v>20</v>
      </c>
      <c r="B96" s="21" t="s">
        <v>86</v>
      </c>
      <c r="C96" s="21" t="s">
        <v>19</v>
      </c>
      <c r="D96" s="21" t="s">
        <v>100</v>
      </c>
      <c r="E96" s="21" t="s">
        <v>22</v>
      </c>
      <c r="F96" s="10">
        <v>1684177</v>
      </c>
    </row>
    <row r="97" spans="1:6" ht="22.5" x14ac:dyDescent="0.2">
      <c r="A97" s="20" t="s">
        <v>101</v>
      </c>
      <c r="B97" s="21" t="s">
        <v>86</v>
      </c>
      <c r="C97" s="21" t="s">
        <v>19</v>
      </c>
      <c r="D97" s="21" t="s">
        <v>102</v>
      </c>
      <c r="E97" s="21"/>
      <c r="F97" s="10">
        <f>F98</f>
        <v>101379</v>
      </c>
    </row>
    <row r="98" spans="1:6" x14ac:dyDescent="0.2">
      <c r="A98" s="20" t="s">
        <v>20</v>
      </c>
      <c r="B98" s="21" t="s">
        <v>86</v>
      </c>
      <c r="C98" s="21" t="s">
        <v>19</v>
      </c>
      <c r="D98" s="21" t="s">
        <v>102</v>
      </c>
      <c r="E98" s="21" t="s">
        <v>22</v>
      </c>
      <c r="F98" s="10">
        <v>101379</v>
      </c>
    </row>
    <row r="99" spans="1:6" x14ac:dyDescent="0.2">
      <c r="A99" s="25" t="s">
        <v>68</v>
      </c>
      <c r="B99" s="21" t="s">
        <v>86</v>
      </c>
      <c r="C99" s="21" t="s">
        <v>19</v>
      </c>
      <c r="D99" s="21" t="s">
        <v>69</v>
      </c>
      <c r="E99" s="27"/>
      <c r="F99" s="10">
        <f>F100+F102+F104+F107</f>
        <v>24855068.670000002</v>
      </c>
    </row>
    <row r="100" spans="1:6" x14ac:dyDescent="0.2">
      <c r="A100" s="28" t="s">
        <v>103</v>
      </c>
      <c r="B100" s="21" t="s">
        <v>86</v>
      </c>
      <c r="C100" s="21" t="s">
        <v>19</v>
      </c>
      <c r="D100" s="21" t="s">
        <v>104</v>
      </c>
      <c r="E100" s="15"/>
      <c r="F100" s="10">
        <f>F101</f>
        <v>12104585.34</v>
      </c>
    </row>
    <row r="101" spans="1:6" x14ac:dyDescent="0.2">
      <c r="A101" s="20" t="s">
        <v>20</v>
      </c>
      <c r="B101" s="21" t="s">
        <v>86</v>
      </c>
      <c r="C101" s="21" t="s">
        <v>19</v>
      </c>
      <c r="D101" s="21" t="s">
        <v>104</v>
      </c>
      <c r="E101" s="15" t="s">
        <v>22</v>
      </c>
      <c r="F101" s="10">
        <v>12104585.34</v>
      </c>
    </row>
    <row r="102" spans="1:6" x14ac:dyDescent="0.2">
      <c r="A102" s="29" t="s">
        <v>105</v>
      </c>
      <c r="B102" s="21" t="s">
        <v>86</v>
      </c>
      <c r="C102" s="21" t="s">
        <v>19</v>
      </c>
      <c r="D102" s="21" t="s">
        <v>106</v>
      </c>
      <c r="E102" s="15"/>
      <c r="F102" s="10">
        <f>F103</f>
        <v>1060802</v>
      </c>
    </row>
    <row r="103" spans="1:6" x14ac:dyDescent="0.2">
      <c r="A103" s="20" t="s">
        <v>20</v>
      </c>
      <c r="B103" s="21" t="s">
        <v>86</v>
      </c>
      <c r="C103" s="21" t="s">
        <v>19</v>
      </c>
      <c r="D103" s="21" t="s">
        <v>106</v>
      </c>
      <c r="E103" s="15" t="s">
        <v>22</v>
      </c>
      <c r="F103" s="10">
        <v>1060802</v>
      </c>
    </row>
    <row r="104" spans="1:6" x14ac:dyDescent="0.2">
      <c r="A104" s="20" t="s">
        <v>107</v>
      </c>
      <c r="B104" s="21" t="s">
        <v>86</v>
      </c>
      <c r="C104" s="21" t="s">
        <v>19</v>
      </c>
      <c r="D104" s="21" t="s">
        <v>108</v>
      </c>
      <c r="E104" s="15"/>
      <c r="F104" s="10">
        <f>F105+F106</f>
        <v>1412405.01</v>
      </c>
    </row>
    <row r="105" spans="1:6" ht="22.5" x14ac:dyDescent="0.2">
      <c r="A105" s="20" t="s">
        <v>96</v>
      </c>
      <c r="B105" s="21" t="s">
        <v>86</v>
      </c>
      <c r="C105" s="21" t="s">
        <v>19</v>
      </c>
      <c r="D105" s="21" t="s">
        <v>108</v>
      </c>
      <c r="E105" s="15" t="s">
        <v>97</v>
      </c>
      <c r="F105" s="10">
        <v>1106227.57</v>
      </c>
    </row>
    <row r="106" spans="1:6" x14ac:dyDescent="0.2">
      <c r="A106" s="20" t="s">
        <v>20</v>
      </c>
      <c r="B106" s="21" t="s">
        <v>86</v>
      </c>
      <c r="C106" s="21" t="s">
        <v>19</v>
      </c>
      <c r="D106" s="21" t="s">
        <v>108</v>
      </c>
      <c r="E106" s="15" t="s">
        <v>22</v>
      </c>
      <c r="F106" s="10">
        <v>306177.44</v>
      </c>
    </row>
    <row r="107" spans="1:6" x14ac:dyDescent="0.2">
      <c r="A107" s="20" t="s">
        <v>109</v>
      </c>
      <c r="B107" s="21" t="s">
        <v>86</v>
      </c>
      <c r="C107" s="21" t="s">
        <v>19</v>
      </c>
      <c r="D107" s="21" t="s">
        <v>110</v>
      </c>
      <c r="E107" s="15"/>
      <c r="F107" s="10">
        <f>SUM(F108:F109)</f>
        <v>10277276.32</v>
      </c>
    </row>
    <row r="108" spans="1:6" ht="22.5" x14ac:dyDescent="0.2">
      <c r="A108" s="20" t="s">
        <v>96</v>
      </c>
      <c r="B108" s="21" t="s">
        <v>86</v>
      </c>
      <c r="C108" s="21" t="s">
        <v>19</v>
      </c>
      <c r="D108" s="21" t="s">
        <v>110</v>
      </c>
      <c r="E108" s="15" t="s">
        <v>97</v>
      </c>
      <c r="F108" s="10"/>
    </row>
    <row r="109" spans="1:6" x14ac:dyDescent="0.2">
      <c r="A109" s="20" t="s">
        <v>20</v>
      </c>
      <c r="B109" s="21" t="s">
        <v>86</v>
      </c>
      <c r="C109" s="21" t="s">
        <v>19</v>
      </c>
      <c r="D109" s="21" t="s">
        <v>110</v>
      </c>
      <c r="E109" s="15" t="s">
        <v>22</v>
      </c>
      <c r="F109" s="10">
        <v>10277276.32</v>
      </c>
    </row>
    <row r="110" spans="1:6" ht="21" x14ac:dyDescent="0.2">
      <c r="A110" s="34" t="s">
        <v>111</v>
      </c>
      <c r="B110" s="21" t="s">
        <v>86</v>
      </c>
      <c r="C110" s="21" t="s">
        <v>86</v>
      </c>
      <c r="D110" s="21"/>
      <c r="E110" s="15"/>
      <c r="F110" s="7">
        <f>SUM(F111)</f>
        <v>5399516.6699999999</v>
      </c>
    </row>
    <row r="111" spans="1:6" ht="18.75" customHeight="1" x14ac:dyDescent="0.2">
      <c r="A111" s="20" t="s">
        <v>46</v>
      </c>
      <c r="B111" s="21" t="s">
        <v>86</v>
      </c>
      <c r="C111" s="21" t="s">
        <v>86</v>
      </c>
      <c r="D111" s="21" t="s">
        <v>164</v>
      </c>
      <c r="E111" s="15"/>
      <c r="F111" s="10">
        <f>SUM(F112,F114)</f>
        <v>5399516.6699999999</v>
      </c>
    </row>
    <row r="112" spans="1:6" ht="33.75" x14ac:dyDescent="0.2">
      <c r="A112" s="29" t="s">
        <v>146</v>
      </c>
      <c r="B112" s="21" t="s">
        <v>145</v>
      </c>
      <c r="C112" s="21" t="s">
        <v>86</v>
      </c>
      <c r="D112" s="21" t="s">
        <v>161</v>
      </c>
      <c r="E112" s="15" t="s">
        <v>147</v>
      </c>
      <c r="F112" s="10">
        <f>SUM(F113)</f>
        <v>1800000</v>
      </c>
    </row>
    <row r="113" spans="1:6" x14ac:dyDescent="0.2">
      <c r="A113" s="20" t="s">
        <v>126</v>
      </c>
      <c r="B113" s="21" t="s">
        <v>86</v>
      </c>
      <c r="C113" s="21" t="s">
        <v>86</v>
      </c>
      <c r="D113" s="21" t="s">
        <v>161</v>
      </c>
      <c r="E113" s="15" t="s">
        <v>22</v>
      </c>
      <c r="F113" s="10">
        <v>1800000</v>
      </c>
    </row>
    <row r="114" spans="1:6" x14ac:dyDescent="0.2">
      <c r="A114" s="42" t="s">
        <v>68</v>
      </c>
      <c r="B114" s="21" t="s">
        <v>86</v>
      </c>
      <c r="C114" s="21" t="s">
        <v>86</v>
      </c>
      <c r="D114" s="21" t="s">
        <v>112</v>
      </c>
      <c r="E114" s="15"/>
      <c r="F114" s="10">
        <f>F115</f>
        <v>3599516.67</v>
      </c>
    </row>
    <row r="115" spans="1:6" ht="45" x14ac:dyDescent="0.2">
      <c r="A115" s="29" t="s">
        <v>163</v>
      </c>
      <c r="B115" s="21" t="s">
        <v>86</v>
      </c>
      <c r="C115" s="21" t="s">
        <v>86</v>
      </c>
      <c r="D115" s="21" t="s">
        <v>162</v>
      </c>
      <c r="E115" s="15" t="s">
        <v>147</v>
      </c>
      <c r="F115" s="10">
        <v>3599516.67</v>
      </c>
    </row>
    <row r="116" spans="1:6" x14ac:dyDescent="0.2">
      <c r="A116" s="20" t="s">
        <v>126</v>
      </c>
      <c r="B116" s="21" t="s">
        <v>86</v>
      </c>
      <c r="C116" s="21" t="s">
        <v>86</v>
      </c>
      <c r="D116" s="21" t="s">
        <v>162</v>
      </c>
      <c r="E116" s="15" t="s">
        <v>22</v>
      </c>
      <c r="F116" s="10">
        <v>3599516.67</v>
      </c>
    </row>
    <row r="117" spans="1:6" x14ac:dyDescent="0.2">
      <c r="A117" s="36" t="s">
        <v>115</v>
      </c>
      <c r="B117" s="22" t="s">
        <v>116</v>
      </c>
      <c r="C117" s="22" t="s">
        <v>8</v>
      </c>
      <c r="D117" s="22"/>
      <c r="E117" s="14"/>
      <c r="F117" s="7">
        <f>F118</f>
        <v>3548813.6</v>
      </c>
    </row>
    <row r="118" spans="1:6" x14ac:dyDescent="0.2">
      <c r="A118" s="20" t="s">
        <v>117</v>
      </c>
      <c r="B118" s="21" t="s">
        <v>116</v>
      </c>
      <c r="C118" s="21" t="s">
        <v>24</v>
      </c>
      <c r="D118" s="21"/>
      <c r="E118" s="15"/>
      <c r="F118" s="10">
        <f>F119</f>
        <v>3548813.6</v>
      </c>
    </row>
    <row r="119" spans="1:6" x14ac:dyDescent="0.2">
      <c r="A119" s="23" t="s">
        <v>113</v>
      </c>
      <c r="B119" s="21" t="s">
        <v>116</v>
      </c>
      <c r="C119" s="21" t="s">
        <v>24</v>
      </c>
      <c r="D119" s="21" t="s">
        <v>114</v>
      </c>
      <c r="E119" s="15"/>
      <c r="F119" s="10">
        <f>F121+F120</f>
        <v>3548813.6</v>
      </c>
    </row>
    <row r="120" spans="1:6" ht="22.5" x14ac:dyDescent="0.2">
      <c r="A120" s="13" t="s">
        <v>29</v>
      </c>
      <c r="B120" s="21" t="s">
        <v>116</v>
      </c>
      <c r="C120" s="21" t="s">
        <v>24</v>
      </c>
      <c r="D120" s="21" t="s">
        <v>114</v>
      </c>
      <c r="E120" s="15" t="s">
        <v>30</v>
      </c>
      <c r="F120" s="10">
        <v>77173.600000000006</v>
      </c>
    </row>
    <row r="121" spans="1:6" x14ac:dyDescent="0.2">
      <c r="A121" s="20" t="s">
        <v>20</v>
      </c>
      <c r="B121" s="21" t="s">
        <v>116</v>
      </c>
      <c r="C121" s="21" t="s">
        <v>24</v>
      </c>
      <c r="D121" s="21" t="s">
        <v>114</v>
      </c>
      <c r="E121" s="15" t="s">
        <v>22</v>
      </c>
      <c r="F121" s="10">
        <v>3471640</v>
      </c>
    </row>
    <row r="122" spans="1:6" x14ac:dyDescent="0.2">
      <c r="A122" s="19" t="s">
        <v>118</v>
      </c>
      <c r="B122" s="21" t="s">
        <v>67</v>
      </c>
      <c r="C122" s="21" t="s">
        <v>8</v>
      </c>
      <c r="D122" s="21"/>
      <c r="E122" s="15"/>
      <c r="F122" s="7">
        <f>SUM(F123)</f>
        <v>771911</v>
      </c>
    </row>
    <row r="123" spans="1:6" ht="56.25" x14ac:dyDescent="0.2">
      <c r="A123" s="20" t="s">
        <v>119</v>
      </c>
      <c r="B123" s="21" t="s">
        <v>67</v>
      </c>
      <c r="C123" s="21" t="s">
        <v>19</v>
      </c>
      <c r="D123" s="21" t="s">
        <v>120</v>
      </c>
      <c r="E123" s="15"/>
      <c r="F123" s="10">
        <f>SUM(F124:F124)</f>
        <v>771911</v>
      </c>
    </row>
    <row r="124" spans="1:6" ht="18.75" customHeight="1" x14ac:dyDescent="0.2">
      <c r="A124" s="20" t="s">
        <v>132</v>
      </c>
      <c r="B124" s="21" t="s">
        <v>67</v>
      </c>
      <c r="C124" s="21" t="s">
        <v>19</v>
      </c>
      <c r="D124" s="21" t="s">
        <v>120</v>
      </c>
      <c r="E124" s="15" t="s">
        <v>121</v>
      </c>
      <c r="F124" s="10">
        <v>771911</v>
      </c>
    </row>
    <row r="125" spans="1:6" x14ac:dyDescent="0.2">
      <c r="A125" s="19" t="s">
        <v>122</v>
      </c>
      <c r="B125" s="22" t="s">
        <v>39</v>
      </c>
      <c r="C125" s="22" t="s">
        <v>8</v>
      </c>
      <c r="D125" s="21"/>
      <c r="E125" s="6"/>
      <c r="F125" s="7">
        <f>SUM(F126)</f>
        <v>2000000</v>
      </c>
    </row>
    <row r="126" spans="1:6" x14ac:dyDescent="0.2">
      <c r="A126" s="20" t="s">
        <v>123</v>
      </c>
      <c r="B126" s="21" t="s">
        <v>39</v>
      </c>
      <c r="C126" s="21" t="s">
        <v>10</v>
      </c>
      <c r="D126" s="21"/>
      <c r="E126" s="9"/>
      <c r="F126" s="10">
        <f>SUM(F127)</f>
        <v>2000000</v>
      </c>
    </row>
    <row r="127" spans="1:6" x14ac:dyDescent="0.2">
      <c r="A127" s="24" t="s">
        <v>68</v>
      </c>
      <c r="B127" s="21" t="s">
        <v>39</v>
      </c>
      <c r="C127" s="21" t="s">
        <v>10</v>
      </c>
      <c r="D127" s="21" t="s">
        <v>69</v>
      </c>
      <c r="E127" s="9"/>
      <c r="F127" s="10">
        <f>F128</f>
        <v>2000000</v>
      </c>
    </row>
    <row r="128" spans="1:6" ht="22.5" x14ac:dyDescent="0.2">
      <c r="A128" s="23" t="s">
        <v>124</v>
      </c>
      <c r="B128" s="21" t="s">
        <v>39</v>
      </c>
      <c r="C128" s="21" t="s">
        <v>10</v>
      </c>
      <c r="D128" s="21" t="s">
        <v>125</v>
      </c>
      <c r="E128" s="9"/>
      <c r="F128" s="10">
        <f>F129</f>
        <v>2000000</v>
      </c>
    </row>
    <row r="129" spans="1:6" x14ac:dyDescent="0.2">
      <c r="A129" s="20" t="s">
        <v>126</v>
      </c>
      <c r="B129" s="21" t="s">
        <v>39</v>
      </c>
      <c r="C129" s="21" t="s">
        <v>10</v>
      </c>
      <c r="D129" s="21" t="s">
        <v>125</v>
      </c>
      <c r="E129" s="9" t="s">
        <v>22</v>
      </c>
      <c r="F129" s="10">
        <v>2000000</v>
      </c>
    </row>
    <row r="130" spans="1:6" x14ac:dyDescent="0.2">
      <c r="A130" s="30" t="s">
        <v>127</v>
      </c>
      <c r="B130" s="21"/>
      <c r="C130" s="21"/>
      <c r="D130" s="21"/>
      <c r="E130" s="9"/>
      <c r="F130" s="7">
        <f>SUM(F125+F122+F117+F72+F58+F48+F40+F7)</f>
        <v>124427697.28999999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C9" sqref="C9"/>
    </sheetView>
  </sheetViews>
  <sheetFormatPr defaultColWidth="9" defaultRowHeight="12.75" x14ac:dyDescent="0.2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 x14ac:dyDescent="0.2">
      <c r="A1" s="2"/>
      <c r="B1" s="1"/>
      <c r="C1" s="48" t="s">
        <v>149</v>
      </c>
      <c r="D1" s="48"/>
      <c r="E1" s="48"/>
      <c r="F1" s="48"/>
      <c r="G1" s="48"/>
    </row>
    <row r="2" spans="1:7" ht="75.75" customHeight="1" x14ac:dyDescent="0.2">
      <c r="A2" s="40"/>
      <c r="B2" s="1"/>
      <c r="C2" s="49" t="s">
        <v>144</v>
      </c>
      <c r="D2" s="49"/>
      <c r="E2" s="49"/>
      <c r="F2" s="49"/>
      <c r="G2" s="49"/>
    </row>
    <row r="3" spans="1:7" ht="12.75" customHeight="1" x14ac:dyDescent="0.2">
      <c r="A3" s="50" t="s">
        <v>136</v>
      </c>
      <c r="B3" s="50"/>
      <c r="C3" s="50"/>
      <c r="D3" s="50"/>
      <c r="E3" s="50"/>
      <c r="F3" s="50"/>
      <c r="G3" s="50"/>
    </row>
    <row r="4" spans="1:7" ht="4.5" customHeight="1" x14ac:dyDescent="0.2">
      <c r="A4" s="51"/>
      <c r="B4" s="51"/>
      <c r="C4" s="51"/>
      <c r="D4" s="51"/>
      <c r="E4" s="51"/>
      <c r="F4" s="52"/>
      <c r="G4" s="52"/>
    </row>
    <row r="5" spans="1:7" ht="12.75" customHeight="1" x14ac:dyDescent="0.2">
      <c r="A5" s="43" t="s">
        <v>0</v>
      </c>
      <c r="B5" s="54" t="s">
        <v>130</v>
      </c>
      <c r="C5" s="45" t="s">
        <v>1</v>
      </c>
      <c r="D5" s="46"/>
      <c r="E5" s="46"/>
      <c r="F5" s="47"/>
      <c r="G5" s="43" t="s">
        <v>131</v>
      </c>
    </row>
    <row r="6" spans="1:7" ht="47.25" customHeight="1" x14ac:dyDescent="0.2">
      <c r="A6" s="44"/>
      <c r="B6" s="55"/>
      <c r="C6" s="3" t="s">
        <v>2</v>
      </c>
      <c r="D6" s="4" t="s">
        <v>3</v>
      </c>
      <c r="E6" s="4" t="s">
        <v>4</v>
      </c>
      <c r="F6" s="4" t="s">
        <v>5</v>
      </c>
      <c r="G6" s="44"/>
    </row>
    <row r="7" spans="1:7" x14ac:dyDescent="0.2">
      <c r="A7" s="5" t="s">
        <v>6</v>
      </c>
      <c r="B7" s="5"/>
      <c r="C7" s="6" t="s">
        <v>7</v>
      </c>
      <c r="D7" s="6" t="s">
        <v>8</v>
      </c>
      <c r="E7" s="6"/>
      <c r="F7" s="6"/>
      <c r="G7" s="7">
        <f>SUM(G8+G13+G15+G31+G25+G28)</f>
        <v>21677957.219999999</v>
      </c>
    </row>
    <row r="8" spans="1:7" ht="22.5" x14ac:dyDescent="0.2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1540579.08</v>
      </c>
    </row>
    <row r="9" spans="1:7" x14ac:dyDescent="0.2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1540579.08</v>
      </c>
    </row>
    <row r="10" spans="1:7" x14ac:dyDescent="0.2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1540579.08</v>
      </c>
    </row>
    <row r="11" spans="1:7" ht="22.5" x14ac:dyDescent="0.2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1182466.8</v>
      </c>
    </row>
    <row r="12" spans="1:7" ht="33.75" x14ac:dyDescent="0.2">
      <c r="A12" s="11" t="s">
        <v>133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358112.28</v>
      </c>
    </row>
    <row r="13" spans="1:7" ht="33.75" x14ac:dyDescent="0.2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 x14ac:dyDescent="0.2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 x14ac:dyDescent="0.2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16630951.5</v>
      </c>
    </row>
    <row r="16" spans="1:7" ht="22.5" x14ac:dyDescent="0.2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16430951.5</v>
      </c>
    </row>
    <row r="17" spans="1:7" ht="22.5" x14ac:dyDescent="0.2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9184353.9100000001</v>
      </c>
    </row>
    <row r="18" spans="1:7" ht="33.75" x14ac:dyDescent="0.2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 x14ac:dyDescent="0.2">
      <c r="A19" s="11" t="s">
        <v>133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2684905.94</v>
      </c>
    </row>
    <row r="20" spans="1:7" ht="22.5" x14ac:dyDescent="0.2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876629.47</v>
      </c>
    </row>
    <row r="21" spans="1:7" x14ac:dyDescent="0.2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3633642.18</v>
      </c>
    </row>
    <row r="22" spans="1:7" ht="21" x14ac:dyDescent="0.2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 x14ac:dyDescent="0.2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 x14ac:dyDescent="0.2">
      <c r="A24" s="18" t="s">
        <v>36</v>
      </c>
      <c r="B24" s="18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 x14ac:dyDescent="0.2">
      <c r="A25" s="37" t="s">
        <v>137</v>
      </c>
      <c r="B25" s="37"/>
      <c r="C25" s="9" t="s">
        <v>7</v>
      </c>
      <c r="D25" s="9" t="s">
        <v>140</v>
      </c>
      <c r="E25" s="9"/>
      <c r="F25" s="9"/>
      <c r="G25" s="10">
        <f>SUM(G26)</f>
        <v>665381.13</v>
      </c>
    </row>
    <row r="26" spans="1:7" ht="22.5" x14ac:dyDescent="0.2">
      <c r="A26" s="38" t="s">
        <v>138</v>
      </c>
      <c r="B26" s="38"/>
      <c r="C26" s="9" t="s">
        <v>7</v>
      </c>
      <c r="D26" s="9" t="s">
        <v>140</v>
      </c>
      <c r="E26" s="9" t="s">
        <v>141</v>
      </c>
      <c r="F26" s="9" t="s">
        <v>142</v>
      </c>
      <c r="G26" s="10">
        <f>SUM(G27)</f>
        <v>665381.13</v>
      </c>
    </row>
    <row r="27" spans="1:7" ht="45" x14ac:dyDescent="0.2">
      <c r="A27" s="39" t="s">
        <v>139</v>
      </c>
      <c r="B27" s="39"/>
      <c r="C27" s="9" t="s">
        <v>7</v>
      </c>
      <c r="D27" s="9" t="s">
        <v>140</v>
      </c>
      <c r="E27" s="9" t="s">
        <v>141</v>
      </c>
      <c r="F27" s="9" t="s">
        <v>142</v>
      </c>
      <c r="G27" s="10">
        <v>665381.13</v>
      </c>
    </row>
    <row r="28" spans="1:7" x14ac:dyDescent="0.2">
      <c r="A28" s="32" t="s">
        <v>38</v>
      </c>
      <c r="B28" s="32"/>
      <c r="C28" s="9" t="s">
        <v>7</v>
      </c>
      <c r="D28" s="9" t="s">
        <v>39</v>
      </c>
      <c r="E28" s="9"/>
      <c r="F28" s="9"/>
      <c r="G28" s="7">
        <f>SUM(G29)</f>
        <v>1932.94</v>
      </c>
    </row>
    <row r="29" spans="1:7" ht="22.5" x14ac:dyDescent="0.2">
      <c r="A29" s="18" t="s">
        <v>40</v>
      </c>
      <c r="B29" s="18"/>
      <c r="C29" s="9" t="s">
        <v>7</v>
      </c>
      <c r="D29" s="9" t="s">
        <v>39</v>
      </c>
      <c r="E29" s="9" t="s">
        <v>41</v>
      </c>
      <c r="F29" s="9"/>
      <c r="G29" s="10">
        <f>SUM(G30)</f>
        <v>1932.94</v>
      </c>
    </row>
    <row r="30" spans="1:7" x14ac:dyDescent="0.2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1932.94</v>
      </c>
    </row>
    <row r="31" spans="1:7" x14ac:dyDescent="0.2">
      <c r="A31" s="35" t="s">
        <v>44</v>
      </c>
      <c r="B31" s="35"/>
      <c r="C31" s="9" t="s">
        <v>7</v>
      </c>
      <c r="D31" s="9" t="s">
        <v>45</v>
      </c>
      <c r="E31" s="9"/>
      <c r="F31" s="9"/>
      <c r="G31" s="7">
        <f>SUM(G32+G37)</f>
        <v>2674112.5699999998</v>
      </c>
    </row>
    <row r="32" spans="1:7" ht="21" x14ac:dyDescent="0.2">
      <c r="A32" s="19" t="s">
        <v>46</v>
      </c>
      <c r="B32" s="19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 x14ac:dyDescent="0.2">
      <c r="A33" s="20" t="s">
        <v>134</v>
      </c>
      <c r="B33" s="20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 x14ac:dyDescent="0.2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 x14ac:dyDescent="0.2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 x14ac:dyDescent="0.2">
      <c r="A36" s="20" t="s">
        <v>20</v>
      </c>
      <c r="B36" s="20"/>
      <c r="C36" s="21" t="s">
        <v>7</v>
      </c>
      <c r="D36" s="21" t="s">
        <v>45</v>
      </c>
      <c r="E36" s="21" t="s">
        <v>128</v>
      </c>
      <c r="F36" s="21" t="s">
        <v>22</v>
      </c>
      <c r="G36" s="10">
        <v>2958</v>
      </c>
    </row>
    <row r="37" spans="1:7" x14ac:dyDescent="0.2">
      <c r="A37" s="19" t="s">
        <v>11</v>
      </c>
      <c r="B37" s="19"/>
      <c r="C37" s="21" t="s">
        <v>7</v>
      </c>
      <c r="D37" s="21" t="s">
        <v>45</v>
      </c>
      <c r="E37" s="21" t="s">
        <v>12</v>
      </c>
      <c r="F37" s="9"/>
      <c r="G37" s="7">
        <f>G38</f>
        <v>2548589.5699999998</v>
      </c>
    </row>
    <row r="38" spans="1:7" ht="22.5" x14ac:dyDescent="0.2">
      <c r="A38" s="20" t="s">
        <v>53</v>
      </c>
      <c r="B38" s="20"/>
      <c r="C38" s="21" t="s">
        <v>7</v>
      </c>
      <c r="D38" s="21" t="s">
        <v>45</v>
      </c>
      <c r="E38" s="21" t="s">
        <v>21</v>
      </c>
      <c r="F38" s="9"/>
      <c r="G38" s="7">
        <f>G39</f>
        <v>2548589.5699999998</v>
      </c>
    </row>
    <row r="39" spans="1:7" x14ac:dyDescent="0.2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2548589.5699999998</v>
      </c>
    </row>
    <row r="40" spans="1:7" x14ac:dyDescent="0.2">
      <c r="A40" s="19" t="s">
        <v>54</v>
      </c>
      <c r="B40" s="19"/>
      <c r="C40" s="22" t="s">
        <v>10</v>
      </c>
      <c r="D40" s="22" t="s">
        <v>8</v>
      </c>
      <c r="E40" s="21"/>
      <c r="F40" s="6"/>
      <c r="G40" s="7">
        <f>G41</f>
        <v>307950</v>
      </c>
    </row>
    <row r="41" spans="1:7" x14ac:dyDescent="0.2">
      <c r="A41" s="20" t="s">
        <v>55</v>
      </c>
      <c r="B41" s="20"/>
      <c r="C41" s="21" t="s">
        <v>10</v>
      </c>
      <c r="D41" s="21" t="s">
        <v>19</v>
      </c>
      <c r="E41" s="21"/>
      <c r="F41" s="9"/>
      <c r="G41" s="10">
        <f>SUM(G42)</f>
        <v>307950</v>
      </c>
    </row>
    <row r="42" spans="1:7" ht="78.75" x14ac:dyDescent="0.2">
      <c r="A42" s="23" t="s">
        <v>56</v>
      </c>
      <c r="B42" s="23"/>
      <c r="C42" s="21" t="s">
        <v>10</v>
      </c>
      <c r="D42" s="21" t="s">
        <v>19</v>
      </c>
      <c r="E42" s="21" t="s">
        <v>57</v>
      </c>
      <c r="F42" s="9"/>
      <c r="G42" s="10">
        <f>SUM(G44:G47)</f>
        <v>307950</v>
      </c>
    </row>
    <row r="43" spans="1:7" ht="22.5" x14ac:dyDescent="0.2">
      <c r="A43" s="20" t="s">
        <v>58</v>
      </c>
      <c r="B43" s="20"/>
      <c r="C43" s="21" t="s">
        <v>10</v>
      </c>
      <c r="D43" s="21" t="s">
        <v>19</v>
      </c>
      <c r="E43" s="21" t="s">
        <v>59</v>
      </c>
      <c r="F43" s="9"/>
      <c r="G43" s="10">
        <f>SUM(G44:G47)</f>
        <v>307950</v>
      </c>
    </row>
    <row r="44" spans="1:7" ht="22.5" x14ac:dyDescent="0.2">
      <c r="A44" s="11" t="s">
        <v>15</v>
      </c>
      <c r="B44" s="11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191330.77</v>
      </c>
    </row>
    <row r="45" spans="1:7" ht="33.75" x14ac:dyDescent="0.2">
      <c r="A45" s="11" t="s">
        <v>133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55731.78</v>
      </c>
    </row>
    <row r="46" spans="1:7" ht="22.5" x14ac:dyDescent="0.2">
      <c r="A46" s="13" t="s">
        <v>29</v>
      </c>
      <c r="B46" s="13"/>
      <c r="C46" s="21" t="s">
        <v>10</v>
      </c>
      <c r="D46" s="21" t="s">
        <v>19</v>
      </c>
      <c r="E46" s="21" t="s">
        <v>59</v>
      </c>
      <c r="F46" s="9" t="s">
        <v>30</v>
      </c>
      <c r="G46" s="10">
        <v>30600</v>
      </c>
    </row>
    <row r="47" spans="1:7" x14ac:dyDescent="0.2">
      <c r="A47" s="20" t="s">
        <v>20</v>
      </c>
      <c r="B47" s="20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30287.45</v>
      </c>
    </row>
    <row r="48" spans="1:7" ht="21" x14ac:dyDescent="0.2">
      <c r="A48" s="19" t="s">
        <v>60</v>
      </c>
      <c r="B48" s="19"/>
      <c r="C48" s="22" t="s">
        <v>19</v>
      </c>
      <c r="D48" s="22" t="s">
        <v>8</v>
      </c>
      <c r="E48" s="22"/>
      <c r="F48" s="6"/>
      <c r="G48" s="7">
        <f>G49+G54</f>
        <v>2700000</v>
      </c>
    </row>
    <row r="49" spans="1:7" ht="33.75" x14ac:dyDescent="0.2">
      <c r="A49" s="20" t="s">
        <v>61</v>
      </c>
      <c r="B49" s="20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 x14ac:dyDescent="0.2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 x14ac:dyDescent="0.2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 x14ac:dyDescent="0.2">
      <c r="A52" s="20" t="s">
        <v>129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 x14ac:dyDescent="0.2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 x14ac:dyDescent="0.2">
      <c r="A54" s="19" t="s">
        <v>66</v>
      </c>
      <c r="B54" s="19"/>
      <c r="C54" s="21" t="s">
        <v>19</v>
      </c>
      <c r="D54" s="21" t="s">
        <v>67</v>
      </c>
      <c r="E54" s="21"/>
      <c r="F54" s="9"/>
      <c r="G54" s="10">
        <f>G55</f>
        <v>2700000</v>
      </c>
    </row>
    <row r="55" spans="1:7" ht="21" x14ac:dyDescent="0.2">
      <c r="A55" s="24" t="s">
        <v>68</v>
      </c>
      <c r="B55" s="24"/>
      <c r="C55" s="21" t="s">
        <v>19</v>
      </c>
      <c r="D55" s="21" t="s">
        <v>67</v>
      </c>
      <c r="E55" s="21" t="s">
        <v>69</v>
      </c>
      <c r="F55" s="9"/>
      <c r="G55" s="10">
        <f>G56</f>
        <v>2700000</v>
      </c>
    </row>
    <row r="56" spans="1:7" ht="33.75" x14ac:dyDescent="0.2">
      <c r="A56" s="23" t="s">
        <v>70</v>
      </c>
      <c r="B56" s="23"/>
      <c r="C56" s="21" t="s">
        <v>19</v>
      </c>
      <c r="D56" s="21" t="s">
        <v>67</v>
      </c>
      <c r="E56" s="21" t="s">
        <v>71</v>
      </c>
      <c r="F56" s="9"/>
      <c r="G56" s="10">
        <f>G57</f>
        <v>2700000</v>
      </c>
    </row>
    <row r="57" spans="1:7" x14ac:dyDescent="0.2">
      <c r="A57" s="20" t="s">
        <v>20</v>
      </c>
      <c r="B57" s="20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2700000</v>
      </c>
    </row>
    <row r="58" spans="1:7" x14ac:dyDescent="0.2">
      <c r="A58" s="19" t="s">
        <v>72</v>
      </c>
      <c r="B58" s="19"/>
      <c r="C58" s="22" t="s">
        <v>24</v>
      </c>
      <c r="D58" s="22" t="s">
        <v>8</v>
      </c>
      <c r="E58" s="21"/>
      <c r="F58" s="6"/>
      <c r="G58" s="7">
        <f>G59+G66</f>
        <v>53387161.359999999</v>
      </c>
    </row>
    <row r="59" spans="1:7" x14ac:dyDescent="0.2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52787161.359999999</v>
      </c>
    </row>
    <row r="60" spans="1:7" ht="21" x14ac:dyDescent="0.2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1437050</v>
      </c>
    </row>
    <row r="61" spans="1:7" ht="56.25" x14ac:dyDescent="0.2">
      <c r="A61" s="20" t="s">
        <v>74</v>
      </c>
      <c r="B61" s="20"/>
      <c r="C61" s="21" t="s">
        <v>24</v>
      </c>
      <c r="D61" s="21" t="s">
        <v>62</v>
      </c>
      <c r="E61" s="21" t="s">
        <v>75</v>
      </c>
      <c r="F61" s="15"/>
      <c r="G61" s="10">
        <f>G62</f>
        <v>1437050</v>
      </c>
    </row>
    <row r="62" spans="1:7" x14ac:dyDescent="0.2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1437050</v>
      </c>
    </row>
    <row r="63" spans="1:7" ht="21" x14ac:dyDescent="0.2">
      <c r="A63" s="25" t="s">
        <v>68</v>
      </c>
      <c r="B63" s="25"/>
      <c r="C63" s="21" t="s">
        <v>24</v>
      </c>
      <c r="D63" s="21" t="s">
        <v>62</v>
      </c>
      <c r="E63" s="21" t="s">
        <v>69</v>
      </c>
      <c r="F63" s="15"/>
      <c r="G63" s="10">
        <f>G64</f>
        <v>51350111.359999999</v>
      </c>
    </row>
    <row r="64" spans="1:7" ht="33.75" x14ac:dyDescent="0.2">
      <c r="A64" s="20" t="s">
        <v>76</v>
      </c>
      <c r="B64" s="20"/>
      <c r="C64" s="21" t="s">
        <v>24</v>
      </c>
      <c r="D64" s="21" t="s">
        <v>62</v>
      </c>
      <c r="E64" s="21" t="s">
        <v>77</v>
      </c>
      <c r="F64" s="15"/>
      <c r="G64" s="10">
        <f>G65</f>
        <v>51350111.359999999</v>
      </c>
    </row>
    <row r="65" spans="1:8" x14ac:dyDescent="0.2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51350111.359999999</v>
      </c>
    </row>
    <row r="66" spans="1:8" x14ac:dyDescent="0.2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 x14ac:dyDescent="0.2">
      <c r="A67" s="24" t="s">
        <v>11</v>
      </c>
      <c r="B67" s="24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 x14ac:dyDescent="0.2">
      <c r="A68" s="20" t="s">
        <v>81</v>
      </c>
      <c r="B68" s="20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 x14ac:dyDescent="0.2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 x14ac:dyDescent="0.2">
      <c r="A70" s="26" t="s">
        <v>83</v>
      </c>
      <c r="B70" s="26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 x14ac:dyDescent="0.2">
      <c r="A71" s="20" t="s">
        <v>20</v>
      </c>
      <c r="B71" s="20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 x14ac:dyDescent="0.2">
      <c r="A72" s="19" t="s">
        <v>85</v>
      </c>
      <c r="B72" s="19"/>
      <c r="C72" s="22" t="s">
        <v>86</v>
      </c>
      <c r="D72" s="22" t="s">
        <v>8</v>
      </c>
      <c r="E72" s="21"/>
      <c r="F72" s="6"/>
      <c r="G72" s="7">
        <f>G73+G80+G93+G110</f>
        <v>40033904.109999999</v>
      </c>
    </row>
    <row r="73" spans="1:8" x14ac:dyDescent="0.2">
      <c r="A73" s="20" t="s">
        <v>87</v>
      </c>
      <c r="B73" s="20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 x14ac:dyDescent="0.2">
      <c r="A74" s="19" t="s">
        <v>46</v>
      </c>
      <c r="B74" s="19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 x14ac:dyDescent="0.2">
      <c r="A75" s="20" t="s">
        <v>88</v>
      </c>
      <c r="B75" s="20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 x14ac:dyDescent="0.2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 x14ac:dyDescent="0.2">
      <c r="A77" s="25" t="s">
        <v>68</v>
      </c>
      <c r="B77" s="25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 x14ac:dyDescent="0.2">
      <c r="A78" s="20" t="s">
        <v>90</v>
      </c>
      <c r="B78" s="20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 x14ac:dyDescent="0.2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 x14ac:dyDescent="0.2">
      <c r="A80" s="34" t="s">
        <v>92</v>
      </c>
      <c r="B80" s="34"/>
      <c r="C80" s="21" t="s">
        <v>86</v>
      </c>
      <c r="D80" s="21" t="s">
        <v>10</v>
      </c>
      <c r="E80" s="21"/>
      <c r="F80" s="15"/>
      <c r="G80" s="7">
        <f>G81+G84+G88</f>
        <v>7989756.6899999995</v>
      </c>
    </row>
    <row r="81" spans="1:8" ht="21" x14ac:dyDescent="0.2">
      <c r="A81" s="19" t="s">
        <v>46</v>
      </c>
      <c r="B81" s="19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 x14ac:dyDescent="0.2">
      <c r="A82" s="20" t="s">
        <v>93</v>
      </c>
      <c r="B82" s="20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 x14ac:dyDescent="0.2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 x14ac:dyDescent="0.2">
      <c r="A84" s="25" t="s">
        <v>68</v>
      </c>
      <c r="B84" s="25"/>
      <c r="C84" s="21" t="s">
        <v>86</v>
      </c>
      <c r="D84" s="21" t="s">
        <v>10</v>
      </c>
      <c r="E84" s="21" t="s">
        <v>69</v>
      </c>
      <c r="F84" s="15"/>
      <c r="G84" s="10">
        <f>G85</f>
        <v>6462209.6899999995</v>
      </c>
    </row>
    <row r="85" spans="1:8" ht="33.75" x14ac:dyDescent="0.2">
      <c r="A85" s="23" t="s">
        <v>153</v>
      </c>
      <c r="B85" s="23"/>
      <c r="C85" s="21" t="s">
        <v>86</v>
      </c>
      <c r="D85" s="21" t="s">
        <v>10</v>
      </c>
      <c r="E85" s="21" t="s">
        <v>95</v>
      </c>
      <c r="F85" s="15"/>
      <c r="G85" s="10">
        <f>G86+G87</f>
        <v>6462209.6899999995</v>
      </c>
    </row>
    <row r="86" spans="1:8" ht="22.5" x14ac:dyDescent="0.2">
      <c r="A86" s="20" t="s">
        <v>96</v>
      </c>
      <c r="B86" s="20"/>
      <c r="C86" s="21" t="s">
        <v>86</v>
      </c>
      <c r="D86" s="21" t="s">
        <v>10</v>
      </c>
      <c r="E86" s="21" t="s">
        <v>95</v>
      </c>
      <c r="F86" s="15" t="s">
        <v>97</v>
      </c>
      <c r="G86" s="10">
        <v>3904206.55</v>
      </c>
    </row>
    <row r="87" spans="1:8" x14ac:dyDescent="0.2">
      <c r="A87" s="20" t="s">
        <v>20</v>
      </c>
      <c r="B87" s="20"/>
      <c r="C87" s="21" t="s">
        <v>86</v>
      </c>
      <c r="D87" s="21" t="s">
        <v>10</v>
      </c>
      <c r="E87" s="21" t="s">
        <v>95</v>
      </c>
      <c r="F87" s="15" t="s">
        <v>22</v>
      </c>
      <c r="G87" s="10">
        <v>2558003.14</v>
      </c>
    </row>
    <row r="88" spans="1:8" ht="33.75" x14ac:dyDescent="0.2">
      <c r="A88" s="20" t="s">
        <v>159</v>
      </c>
      <c r="B88" s="20"/>
      <c r="C88" s="21" t="s">
        <v>86</v>
      </c>
      <c r="D88" s="21" t="s">
        <v>10</v>
      </c>
      <c r="E88" s="21" t="s">
        <v>160</v>
      </c>
      <c r="F88" s="15" t="s">
        <v>147</v>
      </c>
      <c r="G88" s="10">
        <f>SUM(G89)</f>
        <v>1177547</v>
      </c>
    </row>
    <row r="89" spans="1:8" ht="22.5" x14ac:dyDescent="0.2">
      <c r="A89" s="20" t="s">
        <v>158</v>
      </c>
      <c r="B89" s="20"/>
      <c r="C89" s="21" t="s">
        <v>86</v>
      </c>
      <c r="D89" s="21" t="s">
        <v>10</v>
      </c>
      <c r="E89" s="21" t="s">
        <v>151</v>
      </c>
      <c r="F89" s="15" t="s">
        <v>147</v>
      </c>
      <c r="G89" s="10">
        <f>SUM(G90)</f>
        <v>1177547</v>
      </c>
    </row>
    <row r="90" spans="1:8" ht="16.5" customHeight="1" x14ac:dyDescent="0.2">
      <c r="A90" s="20" t="s">
        <v>155</v>
      </c>
      <c r="B90" s="20"/>
      <c r="C90" s="21" t="s">
        <v>86</v>
      </c>
      <c r="D90" s="21" t="s">
        <v>10</v>
      </c>
      <c r="E90" s="21" t="s">
        <v>151</v>
      </c>
      <c r="F90" s="15" t="s">
        <v>156</v>
      </c>
      <c r="G90" s="10">
        <f>SUM(G91)</f>
        <v>1177547</v>
      </c>
    </row>
    <row r="91" spans="1:8" ht="45" x14ac:dyDescent="0.2">
      <c r="A91" s="20" t="s">
        <v>157</v>
      </c>
      <c r="B91" s="20"/>
      <c r="C91" s="21" t="s">
        <v>86</v>
      </c>
      <c r="D91" s="21" t="s">
        <v>10</v>
      </c>
      <c r="E91" s="21" t="s">
        <v>151</v>
      </c>
      <c r="F91" s="15" t="s">
        <v>154</v>
      </c>
      <c r="G91" s="10">
        <f>SUM(G92)</f>
        <v>1177547</v>
      </c>
    </row>
    <row r="92" spans="1:8" ht="45" x14ac:dyDescent="0.2">
      <c r="A92" s="20" t="s">
        <v>150</v>
      </c>
      <c r="B92" s="20"/>
      <c r="C92" s="21" t="s">
        <v>86</v>
      </c>
      <c r="D92" s="21" t="s">
        <v>10</v>
      </c>
      <c r="E92" s="21" t="s">
        <v>151</v>
      </c>
      <c r="F92" s="15" t="s">
        <v>152</v>
      </c>
      <c r="G92" s="10">
        <v>1177547</v>
      </c>
    </row>
    <row r="93" spans="1:8" x14ac:dyDescent="0.2">
      <c r="A93" s="36" t="s">
        <v>98</v>
      </c>
      <c r="B93" s="36"/>
      <c r="C93" s="21" t="s">
        <v>86</v>
      </c>
      <c r="D93" s="21" t="s">
        <v>19</v>
      </c>
      <c r="E93" s="21"/>
      <c r="F93" s="15"/>
      <c r="G93" s="7">
        <f>G94+G99</f>
        <v>26640624.670000002</v>
      </c>
    </row>
    <row r="94" spans="1:8" ht="21" x14ac:dyDescent="0.2">
      <c r="A94" s="19" t="s">
        <v>46</v>
      </c>
      <c r="B94" s="19"/>
      <c r="C94" s="21" t="s">
        <v>86</v>
      </c>
      <c r="D94" s="21" t="s">
        <v>19</v>
      </c>
      <c r="E94" s="21" t="s">
        <v>47</v>
      </c>
      <c r="F94" s="15"/>
      <c r="G94" s="10">
        <f>G95+G97</f>
        <v>1785556</v>
      </c>
      <c r="H94" s="31"/>
    </row>
    <row r="95" spans="1:8" ht="33.75" x14ac:dyDescent="0.2">
      <c r="A95" s="20" t="s">
        <v>99</v>
      </c>
      <c r="B95" s="20"/>
      <c r="C95" s="21" t="s">
        <v>86</v>
      </c>
      <c r="D95" s="21" t="s">
        <v>19</v>
      </c>
      <c r="E95" s="21" t="s">
        <v>100</v>
      </c>
      <c r="F95" s="21"/>
      <c r="G95" s="10">
        <f>G96</f>
        <v>1684177</v>
      </c>
    </row>
    <row r="96" spans="1:8" x14ac:dyDescent="0.2">
      <c r="A96" s="20" t="s">
        <v>20</v>
      </c>
      <c r="B96" s="20"/>
      <c r="C96" s="21" t="s">
        <v>86</v>
      </c>
      <c r="D96" s="21" t="s">
        <v>19</v>
      </c>
      <c r="E96" s="21" t="s">
        <v>100</v>
      </c>
      <c r="F96" s="21" t="s">
        <v>22</v>
      </c>
      <c r="G96" s="10">
        <v>1684177</v>
      </c>
    </row>
    <row r="97" spans="1:8" ht="33.75" x14ac:dyDescent="0.2">
      <c r="A97" s="20" t="s">
        <v>101</v>
      </c>
      <c r="B97" s="20"/>
      <c r="C97" s="21" t="s">
        <v>86</v>
      </c>
      <c r="D97" s="21" t="s">
        <v>19</v>
      </c>
      <c r="E97" s="21" t="s">
        <v>102</v>
      </c>
      <c r="F97" s="21"/>
      <c r="G97" s="10">
        <f>G98</f>
        <v>101379</v>
      </c>
    </row>
    <row r="98" spans="1:8" x14ac:dyDescent="0.2">
      <c r="A98" s="20" t="s">
        <v>20</v>
      </c>
      <c r="B98" s="20"/>
      <c r="C98" s="21" t="s">
        <v>86</v>
      </c>
      <c r="D98" s="21" t="s">
        <v>19</v>
      </c>
      <c r="E98" s="21" t="s">
        <v>102</v>
      </c>
      <c r="F98" s="21" t="s">
        <v>22</v>
      </c>
      <c r="G98" s="10">
        <v>101379</v>
      </c>
    </row>
    <row r="99" spans="1:8" ht="21" x14ac:dyDescent="0.2">
      <c r="A99" s="25" t="s">
        <v>68</v>
      </c>
      <c r="B99" s="25"/>
      <c r="C99" s="21" t="s">
        <v>86</v>
      </c>
      <c r="D99" s="21" t="s">
        <v>19</v>
      </c>
      <c r="E99" s="21" t="s">
        <v>69</v>
      </c>
      <c r="F99" s="27"/>
      <c r="G99" s="10">
        <f>G100+G102+G104+G107</f>
        <v>24855068.670000002</v>
      </c>
    </row>
    <row r="100" spans="1:8" x14ac:dyDescent="0.2">
      <c r="A100" s="28" t="s">
        <v>103</v>
      </c>
      <c r="B100" s="28"/>
      <c r="C100" s="21" t="s">
        <v>86</v>
      </c>
      <c r="D100" s="21" t="s">
        <v>19</v>
      </c>
      <c r="E100" s="21" t="s">
        <v>104</v>
      </c>
      <c r="F100" s="15"/>
      <c r="G100" s="10">
        <f>G101</f>
        <v>12104585.34</v>
      </c>
      <c r="H100" s="31"/>
    </row>
    <row r="101" spans="1:8" x14ac:dyDescent="0.2">
      <c r="A101" s="20" t="s">
        <v>20</v>
      </c>
      <c r="B101" s="20"/>
      <c r="C101" s="21" t="s">
        <v>86</v>
      </c>
      <c r="D101" s="21" t="s">
        <v>19</v>
      </c>
      <c r="E101" s="21" t="s">
        <v>104</v>
      </c>
      <c r="F101" s="15" t="s">
        <v>22</v>
      </c>
      <c r="G101" s="10">
        <v>12104585.34</v>
      </c>
    </row>
    <row r="102" spans="1:8" x14ac:dyDescent="0.2">
      <c r="A102" s="29" t="s">
        <v>105</v>
      </c>
      <c r="B102" s="29"/>
      <c r="C102" s="21" t="s">
        <v>86</v>
      </c>
      <c r="D102" s="21" t="s">
        <v>19</v>
      </c>
      <c r="E102" s="21" t="s">
        <v>106</v>
      </c>
      <c r="F102" s="15"/>
      <c r="G102" s="10">
        <f>G103</f>
        <v>1060802</v>
      </c>
    </row>
    <row r="103" spans="1:8" x14ac:dyDescent="0.2">
      <c r="A103" s="20" t="s">
        <v>20</v>
      </c>
      <c r="B103" s="20"/>
      <c r="C103" s="21" t="s">
        <v>86</v>
      </c>
      <c r="D103" s="21" t="s">
        <v>19</v>
      </c>
      <c r="E103" s="21" t="s">
        <v>106</v>
      </c>
      <c r="F103" s="15" t="s">
        <v>22</v>
      </c>
      <c r="G103" s="10">
        <v>1060802</v>
      </c>
    </row>
    <row r="104" spans="1:8" x14ac:dyDescent="0.2">
      <c r="A104" s="20" t="s">
        <v>107</v>
      </c>
      <c r="B104" s="20"/>
      <c r="C104" s="21" t="s">
        <v>86</v>
      </c>
      <c r="D104" s="21" t="s">
        <v>19</v>
      </c>
      <c r="E104" s="21" t="s">
        <v>108</v>
      </c>
      <c r="F104" s="15"/>
      <c r="G104" s="10">
        <f>G105+G106</f>
        <v>1412405.01</v>
      </c>
    </row>
    <row r="105" spans="1:8" ht="22.5" x14ac:dyDescent="0.2">
      <c r="A105" s="20" t="s">
        <v>96</v>
      </c>
      <c r="B105" s="20"/>
      <c r="C105" s="21" t="s">
        <v>86</v>
      </c>
      <c r="D105" s="21" t="s">
        <v>19</v>
      </c>
      <c r="E105" s="21" t="s">
        <v>108</v>
      </c>
      <c r="F105" s="15" t="s">
        <v>97</v>
      </c>
      <c r="G105" s="10">
        <v>1106227.57</v>
      </c>
    </row>
    <row r="106" spans="1:8" x14ac:dyDescent="0.2">
      <c r="A106" s="20" t="s">
        <v>20</v>
      </c>
      <c r="B106" s="20"/>
      <c r="C106" s="21" t="s">
        <v>86</v>
      </c>
      <c r="D106" s="21" t="s">
        <v>19</v>
      </c>
      <c r="E106" s="21" t="s">
        <v>108</v>
      </c>
      <c r="F106" s="15" t="s">
        <v>22</v>
      </c>
      <c r="G106" s="10">
        <v>306177.44</v>
      </c>
    </row>
    <row r="107" spans="1:8" x14ac:dyDescent="0.2">
      <c r="A107" s="20" t="s">
        <v>109</v>
      </c>
      <c r="B107" s="20"/>
      <c r="C107" s="21" t="s">
        <v>86</v>
      </c>
      <c r="D107" s="21" t="s">
        <v>19</v>
      </c>
      <c r="E107" s="21" t="s">
        <v>110</v>
      </c>
      <c r="F107" s="15"/>
      <c r="G107" s="10">
        <f>SUM(G108:G109)</f>
        <v>10277276.32</v>
      </c>
    </row>
    <row r="108" spans="1:8" ht="22.5" x14ac:dyDescent="0.2">
      <c r="A108" s="20" t="s">
        <v>96</v>
      </c>
      <c r="B108" s="20"/>
      <c r="C108" s="21" t="s">
        <v>86</v>
      </c>
      <c r="D108" s="21" t="s">
        <v>19</v>
      </c>
      <c r="E108" s="21" t="s">
        <v>110</v>
      </c>
      <c r="F108" s="15" t="s">
        <v>97</v>
      </c>
      <c r="G108" s="10"/>
    </row>
    <row r="109" spans="1:8" x14ac:dyDescent="0.2">
      <c r="A109" s="20" t="s">
        <v>20</v>
      </c>
      <c r="B109" s="20"/>
      <c r="C109" s="21" t="s">
        <v>86</v>
      </c>
      <c r="D109" s="21" t="s">
        <v>19</v>
      </c>
      <c r="E109" s="21" t="s">
        <v>110</v>
      </c>
      <c r="F109" s="15" t="s">
        <v>22</v>
      </c>
      <c r="G109" s="10">
        <v>10277276.32</v>
      </c>
    </row>
    <row r="110" spans="1:8" ht="21" x14ac:dyDescent="0.2">
      <c r="A110" s="34" t="s">
        <v>111</v>
      </c>
      <c r="B110" s="29"/>
      <c r="C110" s="21" t="s">
        <v>86</v>
      </c>
      <c r="D110" s="21" t="s">
        <v>86</v>
      </c>
      <c r="E110" s="21"/>
      <c r="F110" s="15"/>
      <c r="G110" s="7">
        <f>SUM(G111)</f>
        <v>5399516.6699999999</v>
      </c>
    </row>
    <row r="111" spans="1:8" x14ac:dyDescent="0.2">
      <c r="A111" s="20" t="s">
        <v>46</v>
      </c>
      <c r="B111" s="19"/>
      <c r="C111" s="21" t="s">
        <v>86</v>
      </c>
      <c r="D111" s="21" t="s">
        <v>86</v>
      </c>
      <c r="E111" s="21" t="s">
        <v>164</v>
      </c>
      <c r="F111" s="15"/>
      <c r="G111" s="10">
        <f>SUM(G112,G114)</f>
        <v>5399516.6699999999</v>
      </c>
    </row>
    <row r="112" spans="1:8" ht="33.75" x14ac:dyDescent="0.2">
      <c r="A112" s="29" t="s">
        <v>146</v>
      </c>
      <c r="B112" s="29"/>
      <c r="C112" s="21" t="s">
        <v>145</v>
      </c>
      <c r="D112" s="21" t="s">
        <v>86</v>
      </c>
      <c r="E112" s="21" t="s">
        <v>161</v>
      </c>
      <c r="F112" s="15" t="s">
        <v>147</v>
      </c>
      <c r="G112" s="10">
        <f>SUM(G113)</f>
        <v>1800000</v>
      </c>
    </row>
    <row r="113" spans="1:7" x14ac:dyDescent="0.2">
      <c r="A113" s="20" t="s">
        <v>126</v>
      </c>
      <c r="B113" s="20"/>
      <c r="C113" s="21" t="s">
        <v>86</v>
      </c>
      <c r="D113" s="21" t="s">
        <v>86</v>
      </c>
      <c r="E113" s="21" t="s">
        <v>161</v>
      </c>
      <c r="F113" s="15" t="s">
        <v>22</v>
      </c>
      <c r="G113" s="10">
        <v>1800000</v>
      </c>
    </row>
    <row r="114" spans="1:7" x14ac:dyDescent="0.2">
      <c r="A114" s="42" t="s">
        <v>68</v>
      </c>
      <c r="B114" s="25"/>
      <c r="C114" s="21" t="s">
        <v>86</v>
      </c>
      <c r="D114" s="21" t="s">
        <v>86</v>
      </c>
      <c r="E114" s="21" t="s">
        <v>112</v>
      </c>
      <c r="F114" s="15"/>
      <c r="G114" s="10">
        <f>G115</f>
        <v>3599516.67</v>
      </c>
    </row>
    <row r="115" spans="1:7" ht="45" x14ac:dyDescent="0.2">
      <c r="A115" s="29" t="s">
        <v>163</v>
      </c>
      <c r="B115" s="23"/>
      <c r="C115" s="21" t="s">
        <v>86</v>
      </c>
      <c r="D115" s="21" t="s">
        <v>86</v>
      </c>
      <c r="E115" s="21" t="s">
        <v>162</v>
      </c>
      <c r="F115" s="15" t="s">
        <v>147</v>
      </c>
      <c r="G115" s="10">
        <v>3599516.67</v>
      </c>
    </row>
    <row r="116" spans="1:7" x14ac:dyDescent="0.2">
      <c r="A116" s="20" t="s">
        <v>126</v>
      </c>
      <c r="B116" s="29"/>
      <c r="C116" s="21" t="s">
        <v>86</v>
      </c>
      <c r="D116" s="21" t="s">
        <v>86</v>
      </c>
      <c r="E116" s="21" t="s">
        <v>162</v>
      </c>
      <c r="F116" s="15" t="s">
        <v>22</v>
      </c>
      <c r="G116" s="10">
        <v>3599516.67</v>
      </c>
    </row>
    <row r="117" spans="1:7" x14ac:dyDescent="0.2">
      <c r="A117" s="36" t="s">
        <v>115</v>
      </c>
      <c r="B117" s="36"/>
      <c r="C117" s="22" t="s">
        <v>116</v>
      </c>
      <c r="D117" s="22" t="s">
        <v>8</v>
      </c>
      <c r="E117" s="22"/>
      <c r="F117" s="14"/>
      <c r="G117" s="7">
        <f>G118</f>
        <v>3548813.6</v>
      </c>
    </row>
    <row r="118" spans="1:7" x14ac:dyDescent="0.2">
      <c r="A118" s="20" t="s">
        <v>117</v>
      </c>
      <c r="B118" s="20"/>
      <c r="C118" s="21" t="s">
        <v>116</v>
      </c>
      <c r="D118" s="21" t="s">
        <v>24</v>
      </c>
      <c r="E118" s="21"/>
      <c r="F118" s="15"/>
      <c r="G118" s="10">
        <f>G119</f>
        <v>3548813.6</v>
      </c>
    </row>
    <row r="119" spans="1:7" ht="22.5" x14ac:dyDescent="0.2">
      <c r="A119" s="23" t="s">
        <v>113</v>
      </c>
      <c r="B119" s="23"/>
      <c r="C119" s="21" t="s">
        <v>116</v>
      </c>
      <c r="D119" s="21" t="s">
        <v>24</v>
      </c>
      <c r="E119" s="21" t="s">
        <v>114</v>
      </c>
      <c r="F119" s="15"/>
      <c r="G119" s="10">
        <f>G121+G120</f>
        <v>3548813.6</v>
      </c>
    </row>
    <row r="120" spans="1:7" ht="22.5" x14ac:dyDescent="0.2">
      <c r="A120" s="13" t="s">
        <v>29</v>
      </c>
      <c r="B120" s="13"/>
      <c r="C120" s="21" t="s">
        <v>116</v>
      </c>
      <c r="D120" s="21" t="s">
        <v>24</v>
      </c>
      <c r="E120" s="21" t="s">
        <v>114</v>
      </c>
      <c r="F120" s="15" t="s">
        <v>30</v>
      </c>
      <c r="G120" s="10">
        <v>77173.600000000006</v>
      </c>
    </row>
    <row r="121" spans="1:7" x14ac:dyDescent="0.2">
      <c r="A121" s="20" t="s">
        <v>20</v>
      </c>
      <c r="B121" s="20"/>
      <c r="C121" s="21" t="s">
        <v>116</v>
      </c>
      <c r="D121" s="21" t="s">
        <v>24</v>
      </c>
      <c r="E121" s="21" t="s">
        <v>114</v>
      </c>
      <c r="F121" s="15" t="s">
        <v>22</v>
      </c>
      <c r="G121" s="10">
        <v>3471640</v>
      </c>
    </row>
    <row r="122" spans="1:7" x14ac:dyDescent="0.2">
      <c r="A122" s="19" t="s">
        <v>118</v>
      </c>
      <c r="B122" s="19"/>
      <c r="C122" s="21" t="s">
        <v>67</v>
      </c>
      <c r="D122" s="21" t="s">
        <v>8</v>
      </c>
      <c r="E122" s="21"/>
      <c r="F122" s="15"/>
      <c r="G122" s="7">
        <f>SUM(G123)</f>
        <v>771911</v>
      </c>
    </row>
    <row r="123" spans="1:7" ht="56.25" x14ac:dyDescent="0.2">
      <c r="A123" s="20" t="s">
        <v>119</v>
      </c>
      <c r="B123" s="20"/>
      <c r="C123" s="21" t="s">
        <v>67</v>
      </c>
      <c r="D123" s="21" t="s">
        <v>19</v>
      </c>
      <c r="E123" s="21" t="s">
        <v>120</v>
      </c>
      <c r="F123" s="15"/>
      <c r="G123" s="10">
        <f>SUM(G124:G124)</f>
        <v>771911</v>
      </c>
    </row>
    <row r="124" spans="1:7" ht="22.5" x14ac:dyDescent="0.2">
      <c r="A124" s="20" t="s">
        <v>132</v>
      </c>
      <c r="B124" s="20"/>
      <c r="C124" s="21" t="s">
        <v>67</v>
      </c>
      <c r="D124" s="21" t="s">
        <v>19</v>
      </c>
      <c r="E124" s="21" t="s">
        <v>120</v>
      </c>
      <c r="F124" s="15" t="s">
        <v>121</v>
      </c>
      <c r="G124" s="10">
        <v>771911</v>
      </c>
    </row>
    <row r="125" spans="1:7" ht="18.75" customHeight="1" x14ac:dyDescent="0.2">
      <c r="A125" s="19" t="s">
        <v>122</v>
      </c>
      <c r="B125" s="19"/>
      <c r="C125" s="22" t="s">
        <v>39</v>
      </c>
      <c r="D125" s="22" t="s">
        <v>8</v>
      </c>
      <c r="E125" s="21"/>
      <c r="F125" s="6"/>
      <c r="G125" s="7">
        <f>SUM(G126)</f>
        <v>2000000</v>
      </c>
    </row>
    <row r="126" spans="1:7" x14ac:dyDescent="0.2">
      <c r="A126" s="20" t="s">
        <v>123</v>
      </c>
      <c r="B126" s="20"/>
      <c r="C126" s="21" t="s">
        <v>39</v>
      </c>
      <c r="D126" s="21" t="s">
        <v>10</v>
      </c>
      <c r="E126" s="21"/>
      <c r="F126" s="9"/>
      <c r="G126" s="10">
        <f>SUM(G127)</f>
        <v>2000000</v>
      </c>
    </row>
    <row r="127" spans="1:7" ht="21" x14ac:dyDescent="0.2">
      <c r="A127" s="24" t="s">
        <v>68</v>
      </c>
      <c r="B127" s="24"/>
      <c r="C127" s="21" t="s">
        <v>39</v>
      </c>
      <c r="D127" s="21" t="s">
        <v>10</v>
      </c>
      <c r="E127" s="21" t="s">
        <v>69</v>
      </c>
      <c r="F127" s="9"/>
      <c r="G127" s="10">
        <f>G128</f>
        <v>2000000</v>
      </c>
    </row>
    <row r="128" spans="1:7" ht="22.5" x14ac:dyDescent="0.2">
      <c r="A128" s="23" t="s">
        <v>124</v>
      </c>
      <c r="B128" s="23"/>
      <c r="C128" s="21" t="s">
        <v>39</v>
      </c>
      <c r="D128" s="21" t="s">
        <v>10</v>
      </c>
      <c r="E128" s="21" t="s">
        <v>125</v>
      </c>
      <c r="F128" s="9"/>
      <c r="G128" s="10">
        <f>G129</f>
        <v>2000000</v>
      </c>
    </row>
    <row r="129" spans="1:7" x14ac:dyDescent="0.2">
      <c r="A129" s="20" t="s">
        <v>126</v>
      </c>
      <c r="B129" s="20"/>
      <c r="C129" s="21" t="s">
        <v>39</v>
      </c>
      <c r="D129" s="21" t="s">
        <v>10</v>
      </c>
      <c r="E129" s="21" t="s">
        <v>125</v>
      </c>
      <c r="F129" s="9" t="s">
        <v>22</v>
      </c>
      <c r="G129" s="10">
        <v>2000000</v>
      </c>
    </row>
    <row r="130" spans="1:7" x14ac:dyDescent="0.2">
      <c r="A130" s="30" t="s">
        <v>127</v>
      </c>
      <c r="B130" s="30"/>
      <c r="C130" s="21"/>
      <c r="D130" s="21"/>
      <c r="E130" s="21"/>
      <c r="F130" s="9"/>
      <c r="G130" s="7">
        <f>SUM(G125+G122+G117+G72+G58+G48+G40+G7)</f>
        <v>124427697.28999999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Королева</cp:lastModifiedBy>
  <cp:lastPrinted>2020-01-17T09:48:17Z</cp:lastPrinted>
  <dcterms:created xsi:type="dcterms:W3CDTF">2007-09-27T04:48:00Z</dcterms:created>
  <dcterms:modified xsi:type="dcterms:W3CDTF">2020-01-17T09:53:51Z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