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19\РСД 2019 четвёртый созыв\28.11.2019\РСД  18 от 28.11.2019\"/>
    </mc:Choice>
  </mc:AlternateContent>
  <bookViews>
    <workbookView xWindow="0" yWindow="0" windowWidth="20385" windowHeight="8370" tabRatio="601"/>
  </bookViews>
  <sheets>
    <sheet name="4" sheetId="15" r:id="rId1"/>
    <sheet name="5" sheetId="12" r:id="rId2"/>
  </sheets>
  <calcPr calcId="152511"/>
</workbook>
</file>

<file path=xl/calcChain.xml><?xml version="1.0" encoding="utf-8"?>
<calcChain xmlns="http://schemas.openxmlformats.org/spreadsheetml/2006/main">
  <c r="F130" i="15" l="1"/>
  <c r="F129" i="15" s="1"/>
  <c r="F128" i="15" s="1"/>
  <c r="F127" i="15" s="1"/>
  <c r="F125" i="15"/>
  <c r="F124" i="15" s="1"/>
  <c r="F121" i="15"/>
  <c r="F120" i="15" s="1"/>
  <c r="F119" i="15" s="1"/>
  <c r="F116" i="15"/>
  <c r="F114" i="15"/>
  <c r="F109" i="15"/>
  <c r="F106" i="15"/>
  <c r="F104" i="15"/>
  <c r="F102" i="15"/>
  <c r="F99" i="15"/>
  <c r="F97" i="15"/>
  <c r="F95" i="15"/>
  <c r="F91" i="15"/>
  <c r="F90" i="15" s="1"/>
  <c r="F89" i="15" s="1"/>
  <c r="F88" i="15" s="1"/>
  <c r="F85" i="15"/>
  <c r="F84" i="15" s="1"/>
  <c r="F82" i="15"/>
  <c r="F81" i="15" s="1"/>
  <c r="F78" i="15"/>
  <c r="F77" i="15" s="1"/>
  <c r="F75" i="15"/>
  <c r="F74" i="15" s="1"/>
  <c r="F70" i="15"/>
  <c r="F68" i="15"/>
  <c r="F67" i="15" s="1"/>
  <c r="F66" i="15" s="1"/>
  <c r="F64" i="15"/>
  <c r="F63" i="15" s="1"/>
  <c r="F59" i="15" s="1"/>
  <c r="F61" i="15"/>
  <c r="F60" i="15" s="1"/>
  <c r="F56" i="15"/>
  <c r="F55" i="15" s="1"/>
  <c r="F54" i="15" s="1"/>
  <c r="F52" i="15"/>
  <c r="F49" i="15" s="1"/>
  <c r="F43" i="15"/>
  <c r="F42" i="15"/>
  <c r="F41" i="15"/>
  <c r="F40" i="15" s="1"/>
  <c r="F38" i="15"/>
  <c r="F37" i="15" s="1"/>
  <c r="F35" i="15"/>
  <c r="F33" i="15"/>
  <c r="F32" i="15" s="1"/>
  <c r="F29" i="15"/>
  <c r="F28" i="15" s="1"/>
  <c r="F26" i="15"/>
  <c r="F25" i="15" s="1"/>
  <c r="F22" i="15"/>
  <c r="F16" i="15"/>
  <c r="F15" i="15" s="1"/>
  <c r="F13" i="15"/>
  <c r="F10" i="15"/>
  <c r="F9" i="15" s="1"/>
  <c r="F8" i="15" s="1"/>
  <c r="G95" i="12"/>
  <c r="G91" i="12"/>
  <c r="G90" i="12" s="1"/>
  <c r="G89" i="12" s="1"/>
  <c r="G88" i="12" s="1"/>
  <c r="G130" i="12"/>
  <c r="G129" i="12" s="1"/>
  <c r="G128" i="12" s="1"/>
  <c r="G127" i="12" s="1"/>
  <c r="G125" i="12"/>
  <c r="G124" i="12" s="1"/>
  <c r="G121" i="12"/>
  <c r="G120" i="12" s="1"/>
  <c r="G119" i="12" s="1"/>
  <c r="G116" i="12"/>
  <c r="G114" i="12"/>
  <c r="G109" i="12"/>
  <c r="G106" i="12"/>
  <c r="G104" i="12"/>
  <c r="G102" i="12"/>
  <c r="G99" i="12"/>
  <c r="G97" i="12"/>
  <c r="G94" i="12" s="1"/>
  <c r="G85" i="12"/>
  <c r="G84" i="12" s="1"/>
  <c r="G82" i="12"/>
  <c r="G81" i="12" s="1"/>
  <c r="G78" i="12"/>
  <c r="G77" i="12" s="1"/>
  <c r="G75" i="12"/>
  <c r="G74" i="12" s="1"/>
  <c r="G70" i="12"/>
  <c r="G68" i="12"/>
  <c r="G64" i="12"/>
  <c r="G63" i="12" s="1"/>
  <c r="G61" i="12"/>
  <c r="G60" i="12" s="1"/>
  <c r="G56" i="12"/>
  <c r="G55" i="12" s="1"/>
  <c r="G54" i="12" s="1"/>
  <c r="G52" i="12"/>
  <c r="G49" i="12" s="1"/>
  <c r="G43" i="12"/>
  <c r="G42" i="12"/>
  <c r="G41" i="12" s="1"/>
  <c r="G40" i="12" s="1"/>
  <c r="G38" i="12"/>
  <c r="G37" i="12" s="1"/>
  <c r="G35" i="12"/>
  <c r="G33" i="12"/>
  <c r="G29" i="12"/>
  <c r="G28" i="12" s="1"/>
  <c r="G26" i="12"/>
  <c r="G25" i="12" s="1"/>
  <c r="G22" i="12"/>
  <c r="G16" i="12"/>
  <c r="G13" i="12"/>
  <c r="G10" i="12"/>
  <c r="G9" i="12" s="1"/>
  <c r="G8" i="12" s="1"/>
  <c r="F48" i="15" l="1"/>
  <c r="F113" i="15"/>
  <c r="F112" i="15" s="1"/>
  <c r="F73" i="15"/>
  <c r="F101" i="15"/>
  <c r="F94" i="15"/>
  <c r="F58" i="15"/>
  <c r="F31" i="15"/>
  <c r="F7" i="15" s="1"/>
  <c r="F80" i="15"/>
  <c r="G113" i="12"/>
  <c r="G112" i="12" s="1"/>
  <c r="G80" i="12"/>
  <c r="G32" i="12"/>
  <c r="G31" i="12" s="1"/>
  <c r="G15" i="12"/>
  <c r="G101" i="12"/>
  <c r="G93" i="12" s="1"/>
  <c r="G67" i="12"/>
  <c r="G66" i="12" s="1"/>
  <c r="G59" i="12"/>
  <c r="G48" i="12"/>
  <c r="G73" i="12"/>
  <c r="F72" i="15" l="1"/>
  <c r="F132" i="15" s="1"/>
  <c r="F93" i="15"/>
  <c r="G7" i="12"/>
  <c r="G72" i="12"/>
  <c r="G58" i="12"/>
  <c r="G132" i="12" l="1"/>
</calcChain>
</file>

<file path=xl/sharedStrings.xml><?xml version="1.0" encoding="utf-8"?>
<sst xmlns="http://schemas.openxmlformats.org/spreadsheetml/2006/main" count="1079" uniqueCount="165">
  <si>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</si>
  <si>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</si>
  <si>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</si>
  <si>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</si>
  <si>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</si>
  <si>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</si>
  <si>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</si>
  <si>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</si>
  <si>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</si>
  <si>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</si>
  <si>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</si>
  <si>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</si>
  <si>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</si>
  <si>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</si>
  <si>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</si>
  <si>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</si>
  <si>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</si>
  <si>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</si>
  <si>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</si>
  <si>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</si>
  <si>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</si>
  <si>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99 0 04 20400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</si>
  <si>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</si>
  <si>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</si>
  <si>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</si>
  <si>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</si>
  <si>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</si>
  <si>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</si>
  <si>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</si>
  <si>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</si>
  <si>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</si>
  <si>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</si>
  <si>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99 0 89 00000</t>
  </si>
  <si>
    <t>Уплата налога на имущество организаций и земельного налога</t>
  </si>
  <si>
    <t>99 0 89 20400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</si>
  <si>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</si>
  <si>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</si>
  <si>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</si>
  <si>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</si>
  <si>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</si>
  <si>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</si>
  <si>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99 0 04 07570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</si>
  <si>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</si>
  <si>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</si>
  <si>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</si>
  <si>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</si>
  <si>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</si>
  <si>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99 0 03 00000</t>
  </si>
  <si>
    <t>99 0 03 00030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</si>
  <si>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</si>
  <si>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</si>
  <si>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</si>
  <si>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99 0 03 11700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</si>
  <si>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</si>
  <si>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</si>
  <si>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</si>
  <si>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</si>
  <si>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99 0 02 00000</t>
  </si>
  <si>
    <t>Осуществление первичного воинского учета на территориях, где отсутствуют военные комиссариаты</t>
  </si>
  <si>
    <t>99 0 02 51180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</si>
  <si>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</si>
  <si>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</si>
  <si>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</si>
  <si>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</si>
  <si>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99 0 03 11800</t>
  </si>
  <si>
    <t>99 0 07 11800</t>
  </si>
  <si>
    <t>Обеспечение пожарной безопасности</t>
  </si>
  <si>
    <t>10</t>
  </si>
  <si>
    <t>Иные расходы на реализацию отраслевых мероприятий</t>
  </si>
  <si>
    <t>99 0 07 00000</t>
  </si>
  <si>
    <t>Обеспечение первичных мер пожарной безопасности в части создания условий для организации добровольной пожарной охраны</t>
  </si>
  <si>
    <t>99 0 07 24600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</si>
  <si>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</si>
  <si>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</si>
  <si>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</si>
  <si>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99 0 03 11200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</si>
  <si>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</si>
  <si>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99 0 07 60020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</si>
  <si>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</si>
  <si>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</si>
  <si>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</si>
  <si>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</si>
  <si>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99 0 04 04030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</si>
  <si>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</si>
  <si>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</si>
  <si>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</si>
  <si>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</si>
  <si>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</si>
  <si>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</si>
  <si>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99 0 03 11300</t>
  </si>
  <si>
    <t>Прочие мероприятия в области жилищного хозяйства</t>
  </si>
  <si>
    <t>99 0 07 03530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</si>
  <si>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</si>
  <si>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</si>
  <si>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99 0 03 11100</t>
  </si>
  <si>
    <t>99 0 07 00050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</si>
  <si>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</si>
  <si>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</si>
  <si>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</si>
  <si>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</si>
  <si>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99 0 03 11400</t>
  </si>
  <si>
    <t>Реализация переданных полномочий муниципального района на организацию ритуальных услуг и содержание мест захоронения</t>
  </si>
  <si>
    <t>99 0 03 11500</t>
  </si>
  <si>
    <t>Уличное освещение</t>
  </si>
  <si>
    <t>99 0 07 60310</t>
  </si>
  <si>
    <t>Озеленение</t>
  </si>
  <si>
    <t>99 0 07 60330</t>
  </si>
  <si>
    <t>Организация и содержание мест захоронения</t>
  </si>
  <si>
    <t>99 0 07 60340</t>
  </si>
  <si>
    <t>Прочие мероприятия по благоустройству поселения</t>
  </si>
  <si>
    <t>99 0 07 60350</t>
  </si>
  <si>
    <t>Другие вопросы в области жилищно-коммунального хозяйства</t>
  </si>
  <si>
    <t>99 0 09 00000</t>
  </si>
  <si>
    <t>Мероприятия, реализуемые органами исполнительной власти</t>
  </si>
  <si>
    <t>99 0 07 41600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</si>
  <si>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</si>
  <si>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</si>
  <si>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</si>
  <si>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</si>
  <si>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</si>
  <si>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99 0 07 12750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</si>
  <si>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</si>
  <si>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</si>
  <si>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</si>
  <si>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</si>
  <si>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>99 0 07 71050</t>
  </si>
  <si>
    <t xml:space="preserve"> Прочая закупка товаров, работ и услуг</t>
  </si>
  <si>
    <t>ВСЕГО</t>
  </si>
  <si>
    <t>99 0 03 117000</t>
  </si>
  <si>
    <t xml:space="preserve"> Предупреждении и ликвидации последствий чрезвычайных ситуаций в границах поселений</t>
  </si>
  <si>
    <t>ведомство</t>
  </si>
  <si>
    <t xml:space="preserve"> Сумма             2019 год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</si>
  <si>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</si>
  <si>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</si>
  <si>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</si>
  <si>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2019 год</t>
  </si>
  <si>
    <t>Ведомственная структура расходов бюджета Кременкульского сельского поселения на 2019 год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</si>
  <si>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</si>
  <si>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</si>
  <si>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</si>
  <si>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</si>
  <si>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99 0 07 02004</t>
  </si>
  <si>
    <t>880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</si>
  <si>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"24" декабря 2018г. № 388   "О бюджете Кременкульского сельского поселения  на 2019 год и плановый период 2020 и 2021 годов "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</si>
  <si>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Приложение  5                                                                               к решению Совета депутатов Кременкульского сельского поселения  от "24" декабря 2018г. № 388   "О бюджете Кременкульского сельского поселения  на 2019 год и плановый период 2020 и 2021 годов "                                                                                 </t>
  </si>
  <si>
    <t xml:space="preserve"> 05</t>
  </si>
  <si>
    <t>Выплата денежного вознаграждения победителям областного конкурса на звание "Самое благоустроенное городское (сельское) поселение Челябинской области"</t>
  </si>
  <si>
    <t>000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</si>
  <si>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</si>
  <si>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99 0 055 92980</t>
  </si>
  <si>
    <t>811</t>
  </si>
  <si>
    <t>Субсидии юридическим лицам (кроме некоммерческих организаций), индивидуальным предпринимателям, физическим лицам - роизводителям товаров, работ, услуг</t>
  </si>
  <si>
    <t>810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</si>
  <si>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</si>
  <si>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</si>
  <si>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</si>
  <si>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Компенсация выпадающих доходов телоснабжающих организаций</t>
  </si>
  <si>
    <t>Субсидии юридическим лицам (кроме некоммерческих организаций), индивидуальным предпринимателям, физическим лицам</t>
  </si>
  <si>
    <t>99 0 055 00000</t>
  </si>
  <si>
    <t>99 0 07 45010</t>
  </si>
  <si>
    <t>99 0 07 45011</t>
  </si>
  <si>
    <t>(Софинансирование)Выплата денежного вознаграждения победителям областного конкурса на звание "Самое благоустроенное городское (сельское) поселение Челябинской области"</t>
  </si>
  <si>
    <t xml:space="preserve">99 0 07 00000 </t>
  </si>
  <si>
    <t xml:space="preserve">Приложение 2                                                                       к решению Совета депутатов Кременкульского сельского поселения  от "28" ноября 2019г. №18  "О внесении изменений в решение Совета депутатов Кременкульского сельского поселени от 24.12.2018г. № 388г."О бюджете Кременкульского сельского поселения  на 2019 год и плановый период 2020 и 2021 годов </t>
  </si>
  <si>
    <t xml:space="preserve">Приложение 1                                                                 к решению Совета депутатов Кременкульского сельского поселения  от "28" ноября 2019г. № 18  "О внесении изменений в решение Совета депутатов Кременкульского сельского поселени от 24.12.2018г. № 388г."О бюджете Кременкульского сельского поселения  на 2019 год и плановый период 2020 и 2021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</si>
</sst>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2" fontId="5" fillId="2" borderId="2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4" fontId="0" fillId="0" borderId="0" xfId="0" applyNumberFormat="1"/>
    <xf numFmtId="49" fontId="5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2" borderId="2" xfId="0" applyNumberFormat="1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2" borderId="2" xfId="1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workbookViewId="0">
      <selection activeCell="D6" sqref="D6"/>
    </sheetView>
  </sheetViews>
  <sheetFormatPr defaultColWidth="9" defaultRowHeight="12.75" x14ac:dyDescent="0.2"/>
  <cols>
    <col min="1" max="1" width="49.140625" customWidth="1"/>
    <col min="2" max="2" width="4.85546875" customWidth="1"/>
    <col min="3" max="3" width="5.5703125" customWidth="1"/>
    <col min="4" max="4" width="11.7109375" customWidth="1"/>
    <col min="5" max="5" width="4.85546875" customWidth="1"/>
    <col min="6" max="6" width="12.140625" customWidth="1"/>
    <col min="7" max="7" width="12.7109375" customWidth="1"/>
  </cols>
  <sheetData>
    <row r="1" spans="1:9" ht="87" customHeight="1" x14ac:dyDescent="0.2">
      <c r="A1" s="33"/>
      <c r="B1" s="48" t="s">
        <v>164</v>
      </c>
      <c r="C1" s="48"/>
      <c r="D1" s="48"/>
      <c r="E1" s="48"/>
      <c r="F1" s="48"/>
      <c r="I1" s="41"/>
    </row>
    <row r="2" spans="1:9" ht="74.25" customHeight="1" x14ac:dyDescent="0.2">
      <c r="A2" s="40"/>
      <c r="B2" s="49" t="s">
        <v>143</v>
      </c>
      <c r="C2" s="49"/>
      <c r="D2" s="49"/>
      <c r="E2" s="49"/>
      <c r="F2" s="49"/>
    </row>
    <row r="3" spans="1:9" ht="39.75" customHeight="1" x14ac:dyDescent="0.2">
      <c r="A3" s="50" t="s">
        <v>135</v>
      </c>
      <c r="B3" s="50"/>
      <c r="C3" s="50"/>
      <c r="D3" s="50"/>
      <c r="E3" s="50"/>
      <c r="F3" s="50"/>
    </row>
    <row r="4" spans="1:9" ht="4.5" customHeight="1" x14ac:dyDescent="0.2">
      <c r="A4" s="51"/>
      <c r="B4" s="51"/>
      <c r="C4" s="51"/>
      <c r="D4" s="51"/>
      <c r="E4" s="52"/>
      <c r="F4" s="53"/>
    </row>
    <row r="5" spans="1:9" ht="21.75" customHeight="1" x14ac:dyDescent="0.2">
      <c r="A5" s="43" t="s">
        <v>0</v>
      </c>
      <c r="B5" s="45" t="s">
        <v>1</v>
      </c>
      <c r="C5" s="46"/>
      <c r="D5" s="46"/>
      <c r="E5" s="47"/>
      <c r="F5" s="43" t="s">
        <v>131</v>
      </c>
    </row>
    <row r="6" spans="1:9" ht="47.25" customHeight="1" x14ac:dyDescent="0.2">
      <c r="A6" s="44"/>
      <c r="B6" s="3" t="s">
        <v>2</v>
      </c>
      <c r="C6" s="4" t="s">
        <v>3</v>
      </c>
      <c r="D6" s="4" t="s">
        <v>4</v>
      </c>
      <c r="E6" s="4" t="s">
        <v>5</v>
      </c>
      <c r="F6" s="44"/>
    </row>
    <row r="7" spans="1:9" x14ac:dyDescent="0.2">
      <c r="A7" s="5" t="s">
        <v>6</v>
      </c>
      <c r="B7" s="6" t="s">
        <v>7</v>
      </c>
      <c r="C7" s="6" t="s">
        <v>8</v>
      </c>
      <c r="D7" s="6"/>
      <c r="E7" s="6"/>
      <c r="F7" s="7">
        <f>SUM(F8+F13+F15+F31+F25+F28)</f>
        <v>21677957.219999999</v>
      </c>
    </row>
    <row r="8" spans="1:9" ht="22.5" x14ac:dyDescent="0.2">
      <c r="A8" s="11" t="s">
        <v>9</v>
      </c>
      <c r="B8" s="9" t="s">
        <v>7</v>
      </c>
      <c r="C8" s="9" t="s">
        <v>10</v>
      </c>
      <c r="D8" s="9"/>
      <c r="E8" s="9"/>
      <c r="F8" s="10">
        <f>SUM(F9)</f>
        <v>1540579.08</v>
      </c>
    </row>
    <row r="9" spans="1:9" x14ac:dyDescent="0.2">
      <c r="A9" s="8" t="s">
        <v>11</v>
      </c>
      <c r="B9" s="9" t="s">
        <v>7</v>
      </c>
      <c r="C9" s="9" t="s">
        <v>10</v>
      </c>
      <c r="D9" s="9" t="s">
        <v>12</v>
      </c>
      <c r="E9" s="9"/>
      <c r="F9" s="10">
        <f>SUM(F10)</f>
        <v>1540579.08</v>
      </c>
    </row>
    <row r="10" spans="1:9" x14ac:dyDescent="0.2">
      <c r="A10" s="11" t="s">
        <v>13</v>
      </c>
      <c r="B10" s="9" t="s">
        <v>7</v>
      </c>
      <c r="C10" s="9" t="s">
        <v>10</v>
      </c>
      <c r="D10" s="9" t="s">
        <v>14</v>
      </c>
      <c r="E10" s="9"/>
      <c r="F10" s="10">
        <f>SUM(F11:F12)</f>
        <v>1540579.08</v>
      </c>
    </row>
    <row r="11" spans="1:9" x14ac:dyDescent="0.2">
      <c r="A11" s="11" t="s">
        <v>15</v>
      </c>
      <c r="B11" s="9" t="s">
        <v>7</v>
      </c>
      <c r="C11" s="9" t="s">
        <v>10</v>
      </c>
      <c r="D11" s="9" t="s">
        <v>14</v>
      </c>
      <c r="E11" s="9" t="s">
        <v>16</v>
      </c>
      <c r="F11" s="10">
        <v>1182466.8</v>
      </c>
    </row>
    <row r="12" spans="1:9" ht="22.5" x14ac:dyDescent="0.2">
      <c r="A12" s="11" t="s">
        <v>133</v>
      </c>
      <c r="B12" s="9" t="s">
        <v>7</v>
      </c>
      <c r="C12" s="9" t="s">
        <v>10</v>
      </c>
      <c r="D12" s="9" t="s">
        <v>14</v>
      </c>
      <c r="E12" s="9" t="s">
        <v>17</v>
      </c>
      <c r="F12" s="10">
        <v>358112.28</v>
      </c>
    </row>
    <row r="13" spans="1:9" ht="33.75" x14ac:dyDescent="0.2">
      <c r="A13" s="12" t="s">
        <v>18</v>
      </c>
      <c r="B13" s="9" t="s">
        <v>7</v>
      </c>
      <c r="C13" s="9" t="s">
        <v>19</v>
      </c>
      <c r="D13" s="9"/>
      <c r="E13" s="9"/>
      <c r="F13" s="10">
        <f>SUM(F14)</f>
        <v>165000</v>
      </c>
    </row>
    <row r="14" spans="1:9" x14ac:dyDescent="0.2">
      <c r="A14" s="11" t="s">
        <v>20</v>
      </c>
      <c r="B14" s="9" t="s">
        <v>7</v>
      </c>
      <c r="C14" s="9" t="s">
        <v>19</v>
      </c>
      <c r="D14" s="9" t="s">
        <v>21</v>
      </c>
      <c r="E14" s="9" t="s">
        <v>22</v>
      </c>
      <c r="F14" s="10">
        <v>165000</v>
      </c>
    </row>
    <row r="15" spans="1:9" x14ac:dyDescent="0.2">
      <c r="A15" s="13" t="s">
        <v>23</v>
      </c>
      <c r="B15" s="15" t="s">
        <v>7</v>
      </c>
      <c r="C15" s="15" t="s">
        <v>24</v>
      </c>
      <c r="D15" s="9"/>
      <c r="E15" s="15"/>
      <c r="F15" s="10">
        <f>SUM(F16+F22)</f>
        <v>16630951.5</v>
      </c>
    </row>
    <row r="16" spans="1:9" ht="22.5" x14ac:dyDescent="0.2">
      <c r="A16" s="8" t="s">
        <v>25</v>
      </c>
      <c r="B16" s="9" t="s">
        <v>26</v>
      </c>
      <c r="C16" s="9" t="s">
        <v>24</v>
      </c>
      <c r="D16" s="9" t="s">
        <v>21</v>
      </c>
      <c r="E16" s="9"/>
      <c r="F16" s="10">
        <f>SUM(F17:F21)</f>
        <v>16430951.5</v>
      </c>
    </row>
    <row r="17" spans="1:6" x14ac:dyDescent="0.2">
      <c r="A17" s="11" t="s">
        <v>15</v>
      </c>
      <c r="B17" s="9" t="s">
        <v>7</v>
      </c>
      <c r="C17" s="9" t="s">
        <v>24</v>
      </c>
      <c r="D17" s="9" t="s">
        <v>21</v>
      </c>
      <c r="E17" s="9" t="s">
        <v>16</v>
      </c>
      <c r="F17" s="10">
        <v>9184353.9100000001</v>
      </c>
    </row>
    <row r="18" spans="1:6" ht="22.5" x14ac:dyDescent="0.2">
      <c r="A18" s="13" t="s">
        <v>27</v>
      </c>
      <c r="B18" s="15" t="s">
        <v>7</v>
      </c>
      <c r="C18" s="15" t="s">
        <v>24</v>
      </c>
      <c r="D18" s="15" t="s">
        <v>21</v>
      </c>
      <c r="E18" s="15" t="s">
        <v>28</v>
      </c>
      <c r="F18" s="10">
        <v>51420</v>
      </c>
    </row>
    <row r="19" spans="1:6" ht="22.5" x14ac:dyDescent="0.2">
      <c r="A19" s="11" t="s">
        <v>133</v>
      </c>
      <c r="B19" s="15" t="s">
        <v>7</v>
      </c>
      <c r="C19" s="15" t="s">
        <v>24</v>
      </c>
      <c r="D19" s="15" t="s">
        <v>21</v>
      </c>
      <c r="E19" s="15" t="s">
        <v>17</v>
      </c>
      <c r="F19" s="10">
        <v>2684905.94</v>
      </c>
    </row>
    <row r="20" spans="1:6" ht="22.5" x14ac:dyDescent="0.2">
      <c r="A20" s="13" t="s">
        <v>29</v>
      </c>
      <c r="B20" s="15" t="s">
        <v>7</v>
      </c>
      <c r="C20" s="15" t="s">
        <v>24</v>
      </c>
      <c r="D20" s="15" t="s">
        <v>21</v>
      </c>
      <c r="E20" s="15" t="s">
        <v>30</v>
      </c>
      <c r="F20" s="10">
        <v>897110</v>
      </c>
    </row>
    <row r="21" spans="1:6" x14ac:dyDescent="0.2">
      <c r="A21" s="11" t="s">
        <v>20</v>
      </c>
      <c r="B21" s="15" t="s">
        <v>7</v>
      </c>
      <c r="C21" s="15" t="s">
        <v>24</v>
      </c>
      <c r="D21" s="9" t="s">
        <v>21</v>
      </c>
      <c r="E21" s="15" t="s">
        <v>22</v>
      </c>
      <c r="F21" s="10">
        <v>3613161.65</v>
      </c>
    </row>
    <row r="22" spans="1:6" ht="21" x14ac:dyDescent="0.2">
      <c r="A22" s="16" t="s">
        <v>31</v>
      </c>
      <c r="B22" s="9" t="s">
        <v>7</v>
      </c>
      <c r="C22" s="9" t="s">
        <v>24</v>
      </c>
      <c r="D22" s="9" t="s">
        <v>32</v>
      </c>
      <c r="E22" s="15"/>
      <c r="F22" s="10">
        <f>F23+F24</f>
        <v>200000</v>
      </c>
    </row>
    <row r="23" spans="1:6" x14ac:dyDescent="0.2">
      <c r="A23" s="17" t="s">
        <v>33</v>
      </c>
      <c r="B23" s="9" t="s">
        <v>7</v>
      </c>
      <c r="C23" s="9" t="s">
        <v>24</v>
      </c>
      <c r="D23" s="9" t="s">
        <v>34</v>
      </c>
      <c r="E23" s="9" t="s">
        <v>35</v>
      </c>
      <c r="F23" s="10">
        <v>50000</v>
      </c>
    </row>
    <row r="24" spans="1:6" x14ac:dyDescent="0.2">
      <c r="A24" s="18" t="s">
        <v>36</v>
      </c>
      <c r="B24" s="9" t="s">
        <v>7</v>
      </c>
      <c r="C24" s="9" t="s">
        <v>24</v>
      </c>
      <c r="D24" s="9" t="s">
        <v>34</v>
      </c>
      <c r="E24" s="9" t="s">
        <v>37</v>
      </c>
      <c r="F24" s="10">
        <v>150000</v>
      </c>
    </row>
    <row r="25" spans="1:6" x14ac:dyDescent="0.2">
      <c r="A25" s="37" t="s">
        <v>137</v>
      </c>
      <c r="B25" s="9" t="s">
        <v>7</v>
      </c>
      <c r="C25" s="9" t="s">
        <v>140</v>
      </c>
      <c r="D25" s="9"/>
      <c r="E25" s="9"/>
      <c r="F25" s="10">
        <f>SUM(F26)</f>
        <v>665381.13</v>
      </c>
    </row>
    <row r="26" spans="1:6" ht="22.5" x14ac:dyDescent="0.2">
      <c r="A26" s="38" t="s">
        <v>138</v>
      </c>
      <c r="B26" s="9" t="s">
        <v>7</v>
      </c>
      <c r="C26" s="9" t="s">
        <v>140</v>
      </c>
      <c r="D26" s="9" t="s">
        <v>141</v>
      </c>
      <c r="E26" s="9" t="s">
        <v>142</v>
      </c>
      <c r="F26" s="10">
        <f>SUM(F27)</f>
        <v>665381.13</v>
      </c>
    </row>
    <row r="27" spans="1:6" ht="45" x14ac:dyDescent="0.2">
      <c r="A27" s="39" t="s">
        <v>139</v>
      </c>
      <c r="B27" s="9" t="s">
        <v>7</v>
      </c>
      <c r="C27" s="9" t="s">
        <v>140</v>
      </c>
      <c r="D27" s="9" t="s">
        <v>141</v>
      </c>
      <c r="E27" s="9" t="s">
        <v>142</v>
      </c>
      <c r="F27" s="10">
        <v>665381.13</v>
      </c>
    </row>
    <row r="28" spans="1:6" x14ac:dyDescent="0.2">
      <c r="A28" s="32" t="s">
        <v>38</v>
      </c>
      <c r="B28" s="9" t="s">
        <v>7</v>
      </c>
      <c r="C28" s="9" t="s">
        <v>39</v>
      </c>
      <c r="D28" s="9"/>
      <c r="E28" s="9"/>
      <c r="F28" s="7">
        <f>SUM(F29)</f>
        <v>1932.94</v>
      </c>
    </row>
    <row r="29" spans="1:6" ht="22.5" x14ac:dyDescent="0.2">
      <c r="A29" s="18" t="s">
        <v>40</v>
      </c>
      <c r="B29" s="9" t="s">
        <v>7</v>
      </c>
      <c r="C29" s="9" t="s">
        <v>39</v>
      </c>
      <c r="D29" s="9" t="s">
        <v>41</v>
      </c>
      <c r="E29" s="9"/>
      <c r="F29" s="10">
        <f>SUM(F30)</f>
        <v>1932.94</v>
      </c>
    </row>
    <row r="30" spans="1:6" x14ac:dyDescent="0.2">
      <c r="A30" s="18" t="s">
        <v>42</v>
      </c>
      <c r="B30" s="9" t="s">
        <v>7</v>
      </c>
      <c r="C30" s="9" t="s">
        <v>39</v>
      </c>
      <c r="D30" s="9" t="s">
        <v>41</v>
      </c>
      <c r="E30" s="9" t="s">
        <v>43</v>
      </c>
      <c r="F30" s="10">
        <v>1932.94</v>
      </c>
    </row>
    <row r="31" spans="1:6" x14ac:dyDescent="0.2">
      <c r="A31" s="35" t="s">
        <v>44</v>
      </c>
      <c r="B31" s="9" t="s">
        <v>7</v>
      </c>
      <c r="C31" s="9" t="s">
        <v>45</v>
      </c>
      <c r="D31" s="9"/>
      <c r="E31" s="9"/>
      <c r="F31" s="7">
        <f>SUM(F32+F37)</f>
        <v>2674112.5699999998</v>
      </c>
    </row>
    <row r="32" spans="1:6" x14ac:dyDescent="0.2">
      <c r="A32" s="19" t="s">
        <v>46</v>
      </c>
      <c r="B32" s="9" t="s">
        <v>7</v>
      </c>
      <c r="C32" s="9" t="s">
        <v>45</v>
      </c>
      <c r="D32" s="9" t="s">
        <v>47</v>
      </c>
      <c r="E32" s="9"/>
      <c r="F32" s="7">
        <f>SUM(F33+F35)</f>
        <v>125523</v>
      </c>
    </row>
    <row r="33" spans="1:6" ht="45" x14ac:dyDescent="0.2">
      <c r="A33" s="20" t="s">
        <v>134</v>
      </c>
      <c r="B33" s="21" t="s">
        <v>7</v>
      </c>
      <c r="C33" s="21" t="s">
        <v>45</v>
      </c>
      <c r="D33" s="21" t="s">
        <v>48</v>
      </c>
      <c r="E33" s="9"/>
      <c r="F33" s="10">
        <f>SUM(F34)</f>
        <v>122565</v>
      </c>
    </row>
    <row r="34" spans="1:6" x14ac:dyDescent="0.2">
      <c r="A34" s="20" t="s">
        <v>49</v>
      </c>
      <c r="B34" s="21" t="s">
        <v>7</v>
      </c>
      <c r="C34" s="21" t="s">
        <v>45</v>
      </c>
      <c r="D34" s="21" t="s">
        <v>48</v>
      </c>
      <c r="E34" s="9" t="s">
        <v>50</v>
      </c>
      <c r="F34" s="7">
        <v>122565</v>
      </c>
    </row>
    <row r="35" spans="1:6" ht="33.75" x14ac:dyDescent="0.2">
      <c r="A35" s="20" t="s">
        <v>51</v>
      </c>
      <c r="B35" s="21" t="s">
        <v>7</v>
      </c>
      <c r="C35" s="21" t="s">
        <v>45</v>
      </c>
      <c r="D35" s="21" t="s">
        <v>52</v>
      </c>
      <c r="E35" s="21"/>
      <c r="F35" s="10">
        <f>F36</f>
        <v>2958</v>
      </c>
    </row>
    <row r="36" spans="1:6" x14ac:dyDescent="0.2">
      <c r="A36" s="20" t="s">
        <v>20</v>
      </c>
      <c r="B36" s="21" t="s">
        <v>7</v>
      </c>
      <c r="C36" s="21" t="s">
        <v>45</v>
      </c>
      <c r="D36" s="21" t="s">
        <v>128</v>
      </c>
      <c r="E36" s="21" t="s">
        <v>22</v>
      </c>
      <c r="F36" s="10">
        <v>2958</v>
      </c>
    </row>
    <row r="37" spans="1:6" x14ac:dyDescent="0.2">
      <c r="A37" s="19" t="s">
        <v>11</v>
      </c>
      <c r="B37" s="21" t="s">
        <v>7</v>
      </c>
      <c r="C37" s="21" t="s">
        <v>45</v>
      </c>
      <c r="D37" s="21" t="s">
        <v>12</v>
      </c>
      <c r="E37" s="9"/>
      <c r="F37" s="7">
        <f>F38</f>
        <v>2548589.5699999998</v>
      </c>
    </row>
    <row r="38" spans="1:6" ht="22.5" x14ac:dyDescent="0.2">
      <c r="A38" s="20" t="s">
        <v>53</v>
      </c>
      <c r="B38" s="21" t="s">
        <v>7</v>
      </c>
      <c r="C38" s="21" t="s">
        <v>45</v>
      </c>
      <c r="D38" s="21" t="s">
        <v>21</v>
      </c>
      <c r="E38" s="9"/>
      <c r="F38" s="7">
        <f>F39</f>
        <v>2548589.5699999998</v>
      </c>
    </row>
    <row r="39" spans="1:6" x14ac:dyDescent="0.2">
      <c r="A39" s="20" t="s">
        <v>20</v>
      </c>
      <c r="B39" s="21" t="s">
        <v>7</v>
      </c>
      <c r="C39" s="21" t="s">
        <v>45</v>
      </c>
      <c r="D39" s="21" t="s">
        <v>21</v>
      </c>
      <c r="E39" s="9" t="s">
        <v>22</v>
      </c>
      <c r="F39" s="10">
        <v>2548589.5699999998</v>
      </c>
    </row>
    <row r="40" spans="1:6" x14ac:dyDescent="0.2">
      <c r="A40" s="19" t="s">
        <v>54</v>
      </c>
      <c r="B40" s="22" t="s">
        <v>10</v>
      </c>
      <c r="C40" s="22" t="s">
        <v>8</v>
      </c>
      <c r="D40" s="21"/>
      <c r="E40" s="6"/>
      <c r="F40" s="7">
        <f>F41</f>
        <v>307950</v>
      </c>
    </row>
    <row r="41" spans="1:6" x14ac:dyDescent="0.2">
      <c r="A41" s="20" t="s">
        <v>55</v>
      </c>
      <c r="B41" s="21" t="s">
        <v>10</v>
      </c>
      <c r="C41" s="21" t="s">
        <v>19</v>
      </c>
      <c r="D41" s="21"/>
      <c r="E41" s="9"/>
      <c r="F41" s="10">
        <f>SUM(F42)</f>
        <v>307950</v>
      </c>
    </row>
    <row r="42" spans="1:6" ht="67.5" x14ac:dyDescent="0.2">
      <c r="A42" s="23" t="s">
        <v>56</v>
      </c>
      <c r="B42" s="21" t="s">
        <v>10</v>
      </c>
      <c r="C42" s="21" t="s">
        <v>19</v>
      </c>
      <c r="D42" s="21" t="s">
        <v>57</v>
      </c>
      <c r="E42" s="9"/>
      <c r="F42" s="10">
        <f>SUM(F44:F47)</f>
        <v>307950</v>
      </c>
    </row>
    <row r="43" spans="1:6" ht="22.5" x14ac:dyDescent="0.2">
      <c r="A43" s="20" t="s">
        <v>58</v>
      </c>
      <c r="B43" s="21" t="s">
        <v>10</v>
      </c>
      <c r="C43" s="21" t="s">
        <v>19</v>
      </c>
      <c r="D43" s="21" t="s">
        <v>59</v>
      </c>
      <c r="E43" s="9"/>
      <c r="F43" s="10">
        <f>SUM(F44:F47)</f>
        <v>307950</v>
      </c>
    </row>
    <row r="44" spans="1:6" x14ac:dyDescent="0.2">
      <c r="A44" s="11" t="s">
        <v>15</v>
      </c>
      <c r="B44" s="21" t="s">
        <v>10</v>
      </c>
      <c r="C44" s="21" t="s">
        <v>19</v>
      </c>
      <c r="D44" s="21" t="s">
        <v>59</v>
      </c>
      <c r="E44" s="9" t="s">
        <v>16</v>
      </c>
      <c r="F44" s="10">
        <v>191330.77</v>
      </c>
    </row>
    <row r="45" spans="1:6" ht="22.5" x14ac:dyDescent="0.2">
      <c r="A45" s="11" t="s">
        <v>133</v>
      </c>
      <c r="B45" s="21" t="s">
        <v>10</v>
      </c>
      <c r="C45" s="21" t="s">
        <v>19</v>
      </c>
      <c r="D45" s="21" t="s">
        <v>59</v>
      </c>
      <c r="E45" s="9" t="s">
        <v>17</v>
      </c>
      <c r="F45" s="10">
        <v>55731.78</v>
      </c>
    </row>
    <row r="46" spans="1:6" ht="22.5" x14ac:dyDescent="0.2">
      <c r="A46" s="13" t="s">
        <v>29</v>
      </c>
      <c r="B46" s="21" t="s">
        <v>10</v>
      </c>
      <c r="C46" s="21" t="s">
        <v>19</v>
      </c>
      <c r="D46" s="21" t="s">
        <v>59</v>
      </c>
      <c r="E46" s="9" t="s">
        <v>30</v>
      </c>
      <c r="F46" s="10">
        <v>30600</v>
      </c>
    </row>
    <row r="47" spans="1:6" x14ac:dyDescent="0.2">
      <c r="A47" s="20" t="s">
        <v>20</v>
      </c>
      <c r="B47" s="21" t="s">
        <v>10</v>
      </c>
      <c r="C47" s="21" t="s">
        <v>19</v>
      </c>
      <c r="D47" s="21" t="s">
        <v>59</v>
      </c>
      <c r="E47" s="9" t="s">
        <v>22</v>
      </c>
      <c r="F47" s="10">
        <v>30287.45</v>
      </c>
    </row>
    <row r="48" spans="1:6" ht="21" x14ac:dyDescent="0.2">
      <c r="A48" s="19" t="s">
        <v>60</v>
      </c>
      <c r="B48" s="22" t="s">
        <v>19</v>
      </c>
      <c r="C48" s="22" t="s">
        <v>8</v>
      </c>
      <c r="D48" s="22"/>
      <c r="E48" s="6"/>
      <c r="F48" s="7">
        <f>F49+F54</f>
        <v>3464531.17</v>
      </c>
    </row>
    <row r="49" spans="1:6" ht="33.75" x14ac:dyDescent="0.2">
      <c r="A49" s="20" t="s">
        <v>61</v>
      </c>
      <c r="B49" s="21" t="s">
        <v>19</v>
      </c>
      <c r="C49" s="21" t="s">
        <v>62</v>
      </c>
      <c r="D49" s="21"/>
      <c r="E49" s="9"/>
      <c r="F49" s="10">
        <f>SUM(F50+F52)</f>
        <v>0</v>
      </c>
    </row>
    <row r="50" spans="1:6" ht="33.75" x14ac:dyDescent="0.2">
      <c r="A50" s="20" t="s">
        <v>63</v>
      </c>
      <c r="B50" s="21" t="s">
        <v>19</v>
      </c>
      <c r="C50" s="21" t="s">
        <v>62</v>
      </c>
      <c r="D50" s="21" t="s">
        <v>64</v>
      </c>
      <c r="E50" s="21"/>
      <c r="F50" s="10">
        <v>0</v>
      </c>
    </row>
    <row r="51" spans="1:6" x14ac:dyDescent="0.2">
      <c r="A51" s="20" t="s">
        <v>20</v>
      </c>
      <c r="B51" s="21" t="s">
        <v>19</v>
      </c>
      <c r="C51" s="21" t="s">
        <v>62</v>
      </c>
      <c r="D51" s="21" t="s">
        <v>64</v>
      </c>
      <c r="E51" s="21"/>
      <c r="F51" s="10">
        <v>0</v>
      </c>
    </row>
    <row r="52" spans="1:6" ht="22.5" x14ac:dyDescent="0.2">
      <c r="A52" s="20" t="s">
        <v>129</v>
      </c>
      <c r="B52" s="21" t="s">
        <v>19</v>
      </c>
      <c r="C52" s="21" t="s">
        <v>62</v>
      </c>
      <c r="D52" s="21" t="s">
        <v>65</v>
      </c>
      <c r="E52" s="21"/>
      <c r="F52" s="10">
        <f>SUM(F53)</f>
        <v>0</v>
      </c>
    </row>
    <row r="53" spans="1:6" x14ac:dyDescent="0.2">
      <c r="A53" s="20" t="s">
        <v>20</v>
      </c>
      <c r="B53" s="21" t="s">
        <v>19</v>
      </c>
      <c r="C53" s="21" t="s">
        <v>62</v>
      </c>
      <c r="D53" s="21" t="s">
        <v>65</v>
      </c>
      <c r="E53" s="21" t="s">
        <v>22</v>
      </c>
      <c r="F53" s="10">
        <v>0</v>
      </c>
    </row>
    <row r="54" spans="1:6" x14ac:dyDescent="0.2">
      <c r="A54" s="19" t="s">
        <v>66</v>
      </c>
      <c r="B54" s="21" t="s">
        <v>19</v>
      </c>
      <c r="C54" s="21" t="s">
        <v>67</v>
      </c>
      <c r="D54" s="21"/>
      <c r="E54" s="9"/>
      <c r="F54" s="10">
        <f>F55</f>
        <v>3464531.17</v>
      </c>
    </row>
    <row r="55" spans="1:6" x14ac:dyDescent="0.2">
      <c r="A55" s="24" t="s">
        <v>68</v>
      </c>
      <c r="B55" s="21" t="s">
        <v>19</v>
      </c>
      <c r="C55" s="21" t="s">
        <v>67</v>
      </c>
      <c r="D55" s="21" t="s">
        <v>69</v>
      </c>
      <c r="E55" s="9"/>
      <c r="F55" s="10">
        <f>F56</f>
        <v>3464531.17</v>
      </c>
    </row>
    <row r="56" spans="1:6" ht="22.5" x14ac:dyDescent="0.2">
      <c r="A56" s="23" t="s">
        <v>70</v>
      </c>
      <c r="B56" s="21" t="s">
        <v>19</v>
      </c>
      <c r="C56" s="21" t="s">
        <v>67</v>
      </c>
      <c r="D56" s="21" t="s">
        <v>71</v>
      </c>
      <c r="E56" s="9"/>
      <c r="F56" s="10">
        <f>F57</f>
        <v>3464531.17</v>
      </c>
    </row>
    <row r="57" spans="1:6" x14ac:dyDescent="0.2">
      <c r="A57" s="20" t="s">
        <v>20</v>
      </c>
      <c r="B57" s="21" t="s">
        <v>19</v>
      </c>
      <c r="C57" s="21" t="s">
        <v>67</v>
      </c>
      <c r="D57" s="21" t="s">
        <v>71</v>
      </c>
      <c r="E57" s="9" t="s">
        <v>22</v>
      </c>
      <c r="F57" s="10">
        <v>3464531.17</v>
      </c>
    </row>
    <row r="58" spans="1:6" x14ac:dyDescent="0.2">
      <c r="A58" s="19" t="s">
        <v>72</v>
      </c>
      <c r="B58" s="22" t="s">
        <v>24</v>
      </c>
      <c r="C58" s="22" t="s">
        <v>8</v>
      </c>
      <c r="D58" s="21"/>
      <c r="E58" s="6"/>
      <c r="F58" s="7">
        <f>F59+F66</f>
        <v>53387161.359999999</v>
      </c>
    </row>
    <row r="59" spans="1:6" x14ac:dyDescent="0.2">
      <c r="A59" s="19" t="s">
        <v>73</v>
      </c>
      <c r="B59" s="21" t="s">
        <v>24</v>
      </c>
      <c r="C59" s="21" t="s">
        <v>62</v>
      </c>
      <c r="D59" s="21"/>
      <c r="E59" s="15"/>
      <c r="F59" s="10">
        <f>F63+F60</f>
        <v>52787161.359999999</v>
      </c>
    </row>
    <row r="60" spans="1:6" x14ac:dyDescent="0.2">
      <c r="A60" s="19" t="s">
        <v>46</v>
      </c>
      <c r="B60" s="21" t="s">
        <v>24</v>
      </c>
      <c r="C60" s="21" t="s">
        <v>62</v>
      </c>
      <c r="D60" s="21" t="s">
        <v>47</v>
      </c>
      <c r="E60" s="6"/>
      <c r="F60" s="7">
        <f>F61</f>
        <v>1437050</v>
      </c>
    </row>
    <row r="61" spans="1:6" ht="45" x14ac:dyDescent="0.2">
      <c r="A61" s="20" t="s">
        <v>74</v>
      </c>
      <c r="B61" s="21" t="s">
        <v>24</v>
      </c>
      <c r="C61" s="21" t="s">
        <v>62</v>
      </c>
      <c r="D61" s="21" t="s">
        <v>75</v>
      </c>
      <c r="E61" s="15"/>
      <c r="F61" s="10">
        <f>F62</f>
        <v>1437050</v>
      </c>
    </row>
    <row r="62" spans="1:6" x14ac:dyDescent="0.2">
      <c r="A62" s="20" t="s">
        <v>20</v>
      </c>
      <c r="B62" s="21" t="s">
        <v>24</v>
      </c>
      <c r="C62" s="21" t="s">
        <v>62</v>
      </c>
      <c r="D62" s="21" t="s">
        <v>75</v>
      </c>
      <c r="E62" s="15" t="s">
        <v>22</v>
      </c>
      <c r="F62" s="10">
        <v>1437050</v>
      </c>
    </row>
    <row r="63" spans="1:6" x14ac:dyDescent="0.2">
      <c r="A63" s="25" t="s">
        <v>68</v>
      </c>
      <c r="B63" s="21" t="s">
        <v>24</v>
      </c>
      <c r="C63" s="21" t="s">
        <v>62</v>
      </c>
      <c r="D63" s="21" t="s">
        <v>69</v>
      </c>
      <c r="E63" s="15"/>
      <c r="F63" s="10">
        <f>F64</f>
        <v>51350111.359999999</v>
      </c>
    </row>
    <row r="64" spans="1:6" ht="33.75" x14ac:dyDescent="0.2">
      <c r="A64" s="20" t="s">
        <v>76</v>
      </c>
      <c r="B64" s="21" t="s">
        <v>24</v>
      </c>
      <c r="C64" s="21" t="s">
        <v>62</v>
      </c>
      <c r="D64" s="21" t="s">
        <v>77</v>
      </c>
      <c r="E64" s="15"/>
      <c r="F64" s="10">
        <f>F65</f>
        <v>51350111.359999999</v>
      </c>
    </row>
    <row r="65" spans="1:7" x14ac:dyDescent="0.2">
      <c r="A65" s="20" t="s">
        <v>20</v>
      </c>
      <c r="B65" s="21" t="s">
        <v>78</v>
      </c>
      <c r="C65" s="21" t="s">
        <v>62</v>
      </c>
      <c r="D65" s="21" t="s">
        <v>77</v>
      </c>
      <c r="E65" s="15" t="s">
        <v>22</v>
      </c>
      <c r="F65" s="10">
        <v>51350111.359999999</v>
      </c>
    </row>
    <row r="66" spans="1:7" x14ac:dyDescent="0.2">
      <c r="A66" s="20" t="s">
        <v>79</v>
      </c>
      <c r="B66" s="21" t="s">
        <v>24</v>
      </c>
      <c r="C66" s="21" t="s">
        <v>80</v>
      </c>
      <c r="D66" s="21"/>
      <c r="E66" s="15"/>
      <c r="F66" s="7">
        <f>F67</f>
        <v>600000</v>
      </c>
    </row>
    <row r="67" spans="1:7" x14ac:dyDescent="0.2">
      <c r="A67" s="24" t="s">
        <v>11</v>
      </c>
      <c r="B67" s="21" t="s">
        <v>24</v>
      </c>
      <c r="C67" s="21" t="s">
        <v>80</v>
      </c>
      <c r="D67" s="21" t="s">
        <v>12</v>
      </c>
      <c r="E67" s="15"/>
      <c r="F67" s="7">
        <f>F68+F70</f>
        <v>600000</v>
      </c>
    </row>
    <row r="68" spans="1:7" x14ac:dyDescent="0.2">
      <c r="A68" s="20" t="s">
        <v>81</v>
      </c>
      <c r="B68" s="21" t="s">
        <v>24</v>
      </c>
      <c r="C68" s="21" t="s">
        <v>80</v>
      </c>
      <c r="D68" s="21" t="s">
        <v>82</v>
      </c>
      <c r="E68" s="15"/>
      <c r="F68" s="10">
        <f>F69</f>
        <v>300000</v>
      </c>
    </row>
    <row r="69" spans="1:7" x14ac:dyDescent="0.2">
      <c r="A69" s="20" t="s">
        <v>20</v>
      </c>
      <c r="B69" s="21" t="s">
        <v>24</v>
      </c>
      <c r="C69" s="21" t="s">
        <v>80</v>
      </c>
      <c r="D69" s="21" t="s">
        <v>82</v>
      </c>
      <c r="E69" s="15" t="s">
        <v>22</v>
      </c>
      <c r="F69" s="10">
        <v>300000</v>
      </c>
    </row>
    <row r="70" spans="1:7" ht="31.5" x14ac:dyDescent="0.2">
      <c r="A70" s="26" t="s">
        <v>83</v>
      </c>
      <c r="B70" s="21" t="s">
        <v>24</v>
      </c>
      <c r="C70" s="21" t="s">
        <v>80</v>
      </c>
      <c r="D70" s="22" t="s">
        <v>84</v>
      </c>
      <c r="E70" s="15"/>
      <c r="F70" s="10">
        <f>F71</f>
        <v>300000</v>
      </c>
    </row>
    <row r="71" spans="1:7" x14ac:dyDescent="0.2">
      <c r="A71" s="20" t="s">
        <v>20</v>
      </c>
      <c r="B71" s="21" t="s">
        <v>24</v>
      </c>
      <c r="C71" s="21" t="s">
        <v>80</v>
      </c>
      <c r="D71" s="21" t="s">
        <v>84</v>
      </c>
      <c r="E71" s="15" t="s">
        <v>22</v>
      </c>
      <c r="F71" s="10">
        <v>300000</v>
      </c>
    </row>
    <row r="72" spans="1:7" x14ac:dyDescent="0.2">
      <c r="A72" s="19" t="s">
        <v>85</v>
      </c>
      <c r="B72" s="22" t="s">
        <v>86</v>
      </c>
      <c r="C72" s="22" t="s">
        <v>8</v>
      </c>
      <c r="D72" s="21"/>
      <c r="E72" s="6"/>
      <c r="F72" s="7">
        <f>F73+F80+F93+F112</f>
        <v>40033823.620000005</v>
      </c>
      <c r="G72" s="31"/>
    </row>
    <row r="73" spans="1:7" x14ac:dyDescent="0.2">
      <c r="A73" s="20" t="s">
        <v>87</v>
      </c>
      <c r="B73" s="21" t="s">
        <v>86</v>
      </c>
      <c r="C73" s="21" t="s">
        <v>7</v>
      </c>
      <c r="D73" s="21"/>
      <c r="E73" s="9"/>
      <c r="F73" s="10">
        <f>F78+F74</f>
        <v>4006.08</v>
      </c>
    </row>
    <row r="74" spans="1:7" x14ac:dyDescent="0.2">
      <c r="A74" s="19" t="s">
        <v>46</v>
      </c>
      <c r="B74" s="21" t="s">
        <v>86</v>
      </c>
      <c r="C74" s="21" t="s">
        <v>7</v>
      </c>
      <c r="D74" s="21" t="s">
        <v>47</v>
      </c>
      <c r="E74" s="9"/>
      <c r="F74" s="10">
        <f>F75</f>
        <v>4006.08</v>
      </c>
    </row>
    <row r="75" spans="1:7" ht="67.5" x14ac:dyDescent="0.2">
      <c r="A75" s="20" t="s">
        <v>88</v>
      </c>
      <c r="B75" s="21" t="s">
        <v>86</v>
      </c>
      <c r="C75" s="21" t="s">
        <v>7</v>
      </c>
      <c r="D75" s="21" t="s">
        <v>89</v>
      </c>
      <c r="E75" s="15"/>
      <c r="F75" s="10">
        <f>SUM(F76)</f>
        <v>4006.08</v>
      </c>
    </row>
    <row r="76" spans="1:7" x14ac:dyDescent="0.2">
      <c r="A76" s="20" t="s">
        <v>20</v>
      </c>
      <c r="B76" s="21" t="s">
        <v>86</v>
      </c>
      <c r="C76" s="21" t="s">
        <v>7</v>
      </c>
      <c r="D76" s="21" t="s">
        <v>89</v>
      </c>
      <c r="E76" s="15" t="s">
        <v>22</v>
      </c>
      <c r="F76" s="10">
        <v>4006.08</v>
      </c>
    </row>
    <row r="77" spans="1:7" x14ac:dyDescent="0.2">
      <c r="A77" s="25" t="s">
        <v>68</v>
      </c>
      <c r="B77" s="21" t="s">
        <v>86</v>
      </c>
      <c r="C77" s="21" t="s">
        <v>7</v>
      </c>
      <c r="D77" s="21" t="s">
        <v>69</v>
      </c>
      <c r="E77" s="15"/>
      <c r="F77" s="10">
        <f>F78</f>
        <v>0</v>
      </c>
    </row>
    <row r="78" spans="1:7" x14ac:dyDescent="0.2">
      <c r="A78" s="20" t="s">
        <v>90</v>
      </c>
      <c r="B78" s="21" t="s">
        <v>86</v>
      </c>
      <c r="C78" s="21" t="s">
        <v>7</v>
      </c>
      <c r="D78" s="21" t="s">
        <v>91</v>
      </c>
      <c r="E78" s="9"/>
      <c r="F78" s="10">
        <f>F79</f>
        <v>0</v>
      </c>
    </row>
    <row r="79" spans="1:7" x14ac:dyDescent="0.2">
      <c r="A79" s="20" t="s">
        <v>20</v>
      </c>
      <c r="B79" s="21" t="s">
        <v>86</v>
      </c>
      <c r="C79" s="21" t="s">
        <v>7</v>
      </c>
      <c r="D79" s="21" t="s">
        <v>91</v>
      </c>
      <c r="E79" s="9" t="s">
        <v>22</v>
      </c>
      <c r="F79" s="10">
        <v>0</v>
      </c>
    </row>
    <row r="80" spans="1:7" x14ac:dyDescent="0.2">
      <c r="A80" s="34" t="s">
        <v>92</v>
      </c>
      <c r="B80" s="21" t="s">
        <v>86</v>
      </c>
      <c r="C80" s="21" t="s">
        <v>10</v>
      </c>
      <c r="D80" s="21"/>
      <c r="E80" s="15"/>
      <c r="F80" s="7">
        <f>F81+F84+F88</f>
        <v>8479990.6999999993</v>
      </c>
    </row>
    <row r="81" spans="1:7" x14ac:dyDescent="0.2">
      <c r="A81" s="19" t="s">
        <v>46</v>
      </c>
      <c r="B81" s="21" t="s">
        <v>86</v>
      </c>
      <c r="C81" s="21" t="s">
        <v>10</v>
      </c>
      <c r="D81" s="21" t="s">
        <v>47</v>
      </c>
      <c r="E81" s="15"/>
      <c r="F81" s="7">
        <f>F82</f>
        <v>350000</v>
      </c>
    </row>
    <row r="82" spans="1:7" ht="56.25" x14ac:dyDescent="0.2">
      <c r="A82" s="20" t="s">
        <v>93</v>
      </c>
      <c r="B82" s="21" t="s">
        <v>86</v>
      </c>
      <c r="C82" s="21" t="s">
        <v>10</v>
      </c>
      <c r="D82" s="21" t="s">
        <v>94</v>
      </c>
      <c r="E82" s="15"/>
      <c r="F82" s="10">
        <f>F83</f>
        <v>350000</v>
      </c>
    </row>
    <row r="83" spans="1:7" x14ac:dyDescent="0.2">
      <c r="A83" s="20" t="s">
        <v>20</v>
      </c>
      <c r="B83" s="21" t="s">
        <v>86</v>
      </c>
      <c r="C83" s="21" t="s">
        <v>10</v>
      </c>
      <c r="D83" s="21" t="s">
        <v>94</v>
      </c>
      <c r="E83" s="15" t="s">
        <v>22</v>
      </c>
      <c r="F83" s="10">
        <v>350000</v>
      </c>
    </row>
    <row r="84" spans="1:7" x14ac:dyDescent="0.2">
      <c r="A84" s="25" t="s">
        <v>68</v>
      </c>
      <c r="B84" s="21" t="s">
        <v>86</v>
      </c>
      <c r="C84" s="21" t="s">
        <v>10</v>
      </c>
      <c r="D84" s="21" t="s">
        <v>69</v>
      </c>
      <c r="E84" s="15"/>
      <c r="F84" s="10">
        <f>F85</f>
        <v>6952443.6999999993</v>
      </c>
    </row>
    <row r="85" spans="1:7" ht="33.75" x14ac:dyDescent="0.2">
      <c r="A85" s="23" t="s">
        <v>151</v>
      </c>
      <c r="B85" s="21" t="s">
        <v>86</v>
      </c>
      <c r="C85" s="21" t="s">
        <v>10</v>
      </c>
      <c r="D85" s="21" t="s">
        <v>95</v>
      </c>
      <c r="E85" s="15"/>
      <c r="F85" s="10">
        <f>F86+F87</f>
        <v>6952443.6999999993</v>
      </c>
    </row>
    <row r="86" spans="1:7" ht="22.5" x14ac:dyDescent="0.2">
      <c r="A86" s="20" t="s">
        <v>96</v>
      </c>
      <c r="B86" s="21" t="s">
        <v>86</v>
      </c>
      <c r="C86" s="21" t="s">
        <v>10</v>
      </c>
      <c r="D86" s="21" t="s">
        <v>95</v>
      </c>
      <c r="E86" s="15" t="s">
        <v>97</v>
      </c>
      <c r="F86" s="10">
        <v>4134040.69</v>
      </c>
    </row>
    <row r="87" spans="1:7" x14ac:dyDescent="0.2">
      <c r="A87" s="20" t="s">
        <v>20</v>
      </c>
      <c r="B87" s="21" t="s">
        <v>86</v>
      </c>
      <c r="C87" s="21" t="s">
        <v>10</v>
      </c>
      <c r="D87" s="21" t="s">
        <v>95</v>
      </c>
      <c r="E87" s="15" t="s">
        <v>22</v>
      </c>
      <c r="F87" s="10">
        <v>2818403.01</v>
      </c>
    </row>
    <row r="88" spans="1:7" ht="33.75" x14ac:dyDescent="0.2">
      <c r="A88" s="20" t="s">
        <v>157</v>
      </c>
      <c r="B88" s="21" t="s">
        <v>86</v>
      </c>
      <c r="C88" s="21" t="s">
        <v>10</v>
      </c>
      <c r="D88" s="21" t="s">
        <v>158</v>
      </c>
      <c r="E88" s="15" t="s">
        <v>147</v>
      </c>
      <c r="F88" s="10">
        <f>SUM(F89)</f>
        <v>1177547</v>
      </c>
      <c r="G88" s="31"/>
    </row>
    <row r="89" spans="1:7" x14ac:dyDescent="0.2">
      <c r="A89" s="20" t="s">
        <v>156</v>
      </c>
      <c r="B89" s="21" t="s">
        <v>86</v>
      </c>
      <c r="C89" s="21" t="s">
        <v>10</v>
      </c>
      <c r="D89" s="21" t="s">
        <v>149</v>
      </c>
      <c r="E89" s="15" t="s">
        <v>147</v>
      </c>
      <c r="F89" s="10">
        <f>SUM(F90)</f>
        <v>1177547</v>
      </c>
    </row>
    <row r="90" spans="1:7" x14ac:dyDescent="0.2">
      <c r="A90" s="20" t="s">
        <v>153</v>
      </c>
      <c r="B90" s="21" t="s">
        <v>86</v>
      </c>
      <c r="C90" s="21" t="s">
        <v>10</v>
      </c>
      <c r="D90" s="21" t="s">
        <v>149</v>
      </c>
      <c r="E90" s="15" t="s">
        <v>154</v>
      </c>
      <c r="F90" s="10">
        <f>SUM(F91)</f>
        <v>1177547</v>
      </c>
    </row>
    <row r="91" spans="1:7" ht="33.75" x14ac:dyDescent="0.2">
      <c r="A91" s="20" t="s">
        <v>155</v>
      </c>
      <c r="B91" s="21" t="s">
        <v>86</v>
      </c>
      <c r="C91" s="21" t="s">
        <v>10</v>
      </c>
      <c r="D91" s="21" t="s">
        <v>149</v>
      </c>
      <c r="E91" s="15" t="s">
        <v>152</v>
      </c>
      <c r="F91" s="10">
        <f>SUM(F92)</f>
        <v>1177547</v>
      </c>
    </row>
    <row r="92" spans="1:7" ht="45" x14ac:dyDescent="0.2">
      <c r="A92" s="20" t="s">
        <v>148</v>
      </c>
      <c r="B92" s="21" t="s">
        <v>86</v>
      </c>
      <c r="C92" s="21" t="s">
        <v>10</v>
      </c>
      <c r="D92" s="21" t="s">
        <v>149</v>
      </c>
      <c r="E92" s="15" t="s">
        <v>150</v>
      </c>
      <c r="F92" s="10">
        <v>1177547</v>
      </c>
    </row>
    <row r="93" spans="1:7" x14ac:dyDescent="0.2">
      <c r="A93" s="36" t="s">
        <v>98</v>
      </c>
      <c r="B93" s="21" t="s">
        <v>86</v>
      </c>
      <c r="C93" s="21" t="s">
        <v>19</v>
      </c>
      <c r="D93" s="21"/>
      <c r="E93" s="15"/>
      <c r="F93" s="7">
        <f>F94+F101</f>
        <v>26150310.170000002</v>
      </c>
    </row>
    <row r="94" spans="1:7" x14ac:dyDescent="0.2">
      <c r="A94" s="19" t="s">
        <v>46</v>
      </c>
      <c r="B94" s="21" t="s">
        <v>86</v>
      </c>
      <c r="C94" s="21" t="s">
        <v>19</v>
      </c>
      <c r="D94" s="21" t="s">
        <v>47</v>
      </c>
      <c r="E94" s="15"/>
      <c r="F94" s="10">
        <f>F97+F99+F95</f>
        <v>1885556</v>
      </c>
      <c r="G94" s="31"/>
    </row>
    <row r="95" spans="1:7" ht="56.25" x14ac:dyDescent="0.2">
      <c r="A95" s="20" t="s">
        <v>93</v>
      </c>
      <c r="B95" s="21" t="s">
        <v>86</v>
      </c>
      <c r="C95" s="21" t="s">
        <v>19</v>
      </c>
      <c r="D95" s="21" t="s">
        <v>94</v>
      </c>
      <c r="E95" s="15"/>
      <c r="F95" s="10">
        <f>SUM(F96)</f>
        <v>100000</v>
      </c>
    </row>
    <row r="96" spans="1:7" x14ac:dyDescent="0.2">
      <c r="A96" s="20" t="s">
        <v>20</v>
      </c>
      <c r="B96" s="21" t="s">
        <v>86</v>
      </c>
      <c r="C96" s="21" t="s">
        <v>19</v>
      </c>
      <c r="D96" s="21" t="s">
        <v>94</v>
      </c>
      <c r="E96" s="21" t="s">
        <v>22</v>
      </c>
      <c r="F96" s="10">
        <v>100000</v>
      </c>
    </row>
    <row r="97" spans="1:6" ht="22.5" x14ac:dyDescent="0.2">
      <c r="A97" s="20" t="s">
        <v>99</v>
      </c>
      <c r="B97" s="21" t="s">
        <v>86</v>
      </c>
      <c r="C97" s="21" t="s">
        <v>19</v>
      </c>
      <c r="D97" s="21" t="s">
        <v>100</v>
      </c>
      <c r="E97" s="21"/>
      <c r="F97" s="10">
        <f>F98</f>
        <v>1684177</v>
      </c>
    </row>
    <row r="98" spans="1:6" x14ac:dyDescent="0.2">
      <c r="A98" s="20" t="s">
        <v>20</v>
      </c>
      <c r="B98" s="21" t="s">
        <v>86</v>
      </c>
      <c r="C98" s="21" t="s">
        <v>19</v>
      </c>
      <c r="D98" s="21" t="s">
        <v>100</v>
      </c>
      <c r="E98" s="21" t="s">
        <v>22</v>
      </c>
      <c r="F98" s="10">
        <v>1684177</v>
      </c>
    </row>
    <row r="99" spans="1:6" ht="22.5" x14ac:dyDescent="0.2">
      <c r="A99" s="20" t="s">
        <v>101</v>
      </c>
      <c r="B99" s="21" t="s">
        <v>86</v>
      </c>
      <c r="C99" s="21" t="s">
        <v>19</v>
      </c>
      <c r="D99" s="21" t="s">
        <v>102</v>
      </c>
      <c r="E99" s="21"/>
      <c r="F99" s="10">
        <f>F100</f>
        <v>101379</v>
      </c>
    </row>
    <row r="100" spans="1:6" x14ac:dyDescent="0.2">
      <c r="A100" s="20" t="s">
        <v>20</v>
      </c>
      <c r="B100" s="21" t="s">
        <v>86</v>
      </c>
      <c r="C100" s="21" t="s">
        <v>19</v>
      </c>
      <c r="D100" s="21" t="s">
        <v>102</v>
      </c>
      <c r="E100" s="21" t="s">
        <v>22</v>
      </c>
      <c r="F100" s="10">
        <v>101379</v>
      </c>
    </row>
    <row r="101" spans="1:6" x14ac:dyDescent="0.2">
      <c r="A101" s="25" t="s">
        <v>68</v>
      </c>
      <c r="B101" s="21" t="s">
        <v>86</v>
      </c>
      <c r="C101" s="21" t="s">
        <v>19</v>
      </c>
      <c r="D101" s="21" t="s">
        <v>69</v>
      </c>
      <c r="E101" s="27"/>
      <c r="F101" s="10">
        <f>F102+F104+F106+F109</f>
        <v>24264754.170000002</v>
      </c>
    </row>
    <row r="102" spans="1:6" x14ac:dyDescent="0.2">
      <c r="A102" s="28" t="s">
        <v>103</v>
      </c>
      <c r="B102" s="21" t="s">
        <v>86</v>
      </c>
      <c r="C102" s="21" t="s">
        <v>19</v>
      </c>
      <c r="D102" s="21" t="s">
        <v>104</v>
      </c>
      <c r="E102" s="15"/>
      <c r="F102" s="10">
        <f>F103</f>
        <v>12104585.34</v>
      </c>
    </row>
    <row r="103" spans="1:6" x14ac:dyDescent="0.2">
      <c r="A103" s="20" t="s">
        <v>20</v>
      </c>
      <c r="B103" s="21" t="s">
        <v>86</v>
      </c>
      <c r="C103" s="21" t="s">
        <v>19</v>
      </c>
      <c r="D103" s="21" t="s">
        <v>104</v>
      </c>
      <c r="E103" s="15" t="s">
        <v>22</v>
      </c>
      <c r="F103" s="10">
        <v>12104585.34</v>
      </c>
    </row>
    <row r="104" spans="1:6" x14ac:dyDescent="0.2">
      <c r="A104" s="29" t="s">
        <v>105</v>
      </c>
      <c r="B104" s="21" t="s">
        <v>86</v>
      </c>
      <c r="C104" s="21" t="s">
        <v>19</v>
      </c>
      <c r="D104" s="21" t="s">
        <v>106</v>
      </c>
      <c r="E104" s="15"/>
      <c r="F104" s="10">
        <f>F105</f>
        <v>1060802</v>
      </c>
    </row>
    <row r="105" spans="1:6" x14ac:dyDescent="0.2">
      <c r="A105" s="20" t="s">
        <v>20</v>
      </c>
      <c r="B105" s="21" t="s">
        <v>86</v>
      </c>
      <c r="C105" s="21" t="s">
        <v>19</v>
      </c>
      <c r="D105" s="21" t="s">
        <v>106</v>
      </c>
      <c r="E105" s="15" t="s">
        <v>22</v>
      </c>
      <c r="F105" s="10">
        <v>1060802</v>
      </c>
    </row>
    <row r="106" spans="1:6" x14ac:dyDescent="0.2">
      <c r="A106" s="20" t="s">
        <v>107</v>
      </c>
      <c r="B106" s="21" t="s">
        <v>86</v>
      </c>
      <c r="C106" s="21" t="s">
        <v>19</v>
      </c>
      <c r="D106" s="21" t="s">
        <v>108</v>
      </c>
      <c r="E106" s="15"/>
      <c r="F106" s="10">
        <f>F107+F108</f>
        <v>542715.01</v>
      </c>
    </row>
    <row r="107" spans="1:6" ht="22.5" x14ac:dyDescent="0.2">
      <c r="A107" s="20" t="s">
        <v>96</v>
      </c>
      <c r="B107" s="21" t="s">
        <v>86</v>
      </c>
      <c r="C107" s="21" t="s">
        <v>19</v>
      </c>
      <c r="D107" s="21" t="s">
        <v>108</v>
      </c>
      <c r="E107" s="15" t="s">
        <v>97</v>
      </c>
      <c r="F107" s="10">
        <v>236537.57</v>
      </c>
    </row>
    <row r="108" spans="1:6" x14ac:dyDescent="0.2">
      <c r="A108" s="20" t="s">
        <v>20</v>
      </c>
      <c r="B108" s="21" t="s">
        <v>86</v>
      </c>
      <c r="C108" s="21" t="s">
        <v>19</v>
      </c>
      <c r="D108" s="21" t="s">
        <v>108</v>
      </c>
      <c r="E108" s="15" t="s">
        <v>22</v>
      </c>
      <c r="F108" s="10">
        <v>306177.44</v>
      </c>
    </row>
    <row r="109" spans="1:6" x14ac:dyDescent="0.2">
      <c r="A109" s="20" t="s">
        <v>109</v>
      </c>
      <c r="B109" s="21" t="s">
        <v>86</v>
      </c>
      <c r="C109" s="21" t="s">
        <v>19</v>
      </c>
      <c r="D109" s="21" t="s">
        <v>110</v>
      </c>
      <c r="E109" s="15"/>
      <c r="F109" s="10">
        <f>SUM(F110:F111)</f>
        <v>10556651.82</v>
      </c>
    </row>
    <row r="110" spans="1:6" ht="22.5" x14ac:dyDescent="0.2">
      <c r="A110" s="20" t="s">
        <v>96</v>
      </c>
      <c r="B110" s="21" t="s">
        <v>86</v>
      </c>
      <c r="C110" s="21" t="s">
        <v>19</v>
      </c>
      <c r="D110" s="21" t="s">
        <v>110</v>
      </c>
      <c r="E110" s="15" t="s">
        <v>97</v>
      </c>
      <c r="F110" s="10"/>
    </row>
    <row r="111" spans="1:6" ht="18.75" customHeight="1" x14ac:dyDescent="0.2">
      <c r="A111" s="20" t="s">
        <v>20</v>
      </c>
      <c r="B111" s="21" t="s">
        <v>86</v>
      </c>
      <c r="C111" s="21" t="s">
        <v>19</v>
      </c>
      <c r="D111" s="21" t="s">
        <v>110</v>
      </c>
      <c r="E111" s="15" t="s">
        <v>22</v>
      </c>
      <c r="F111" s="10">
        <v>10556651.82</v>
      </c>
    </row>
    <row r="112" spans="1:6" ht="21" x14ac:dyDescent="0.2">
      <c r="A112" s="34" t="s">
        <v>111</v>
      </c>
      <c r="B112" s="21" t="s">
        <v>86</v>
      </c>
      <c r="C112" s="21" t="s">
        <v>86</v>
      </c>
      <c r="D112" s="21"/>
      <c r="E112" s="15"/>
      <c r="F112" s="7">
        <f>SUM(F113)</f>
        <v>5399516.6699999999</v>
      </c>
    </row>
    <row r="113" spans="1:6" x14ac:dyDescent="0.2">
      <c r="A113" s="20" t="s">
        <v>46</v>
      </c>
      <c r="B113" s="21" t="s">
        <v>86</v>
      </c>
      <c r="C113" s="21" t="s">
        <v>86</v>
      </c>
      <c r="D113" s="21" t="s">
        <v>162</v>
      </c>
      <c r="E113" s="15"/>
      <c r="F113" s="10">
        <f>SUM(F114,F116)</f>
        <v>5399516.6699999999</v>
      </c>
    </row>
    <row r="114" spans="1:6" ht="33.75" x14ac:dyDescent="0.2">
      <c r="A114" s="29" t="s">
        <v>146</v>
      </c>
      <c r="B114" s="21" t="s">
        <v>145</v>
      </c>
      <c r="C114" s="21" t="s">
        <v>86</v>
      </c>
      <c r="D114" s="21" t="s">
        <v>159</v>
      </c>
      <c r="E114" s="15" t="s">
        <v>147</v>
      </c>
      <c r="F114" s="10">
        <f>SUM(F115)</f>
        <v>1800000</v>
      </c>
    </row>
    <row r="115" spans="1:6" x14ac:dyDescent="0.2">
      <c r="A115" s="20" t="s">
        <v>126</v>
      </c>
      <c r="B115" s="21" t="s">
        <v>86</v>
      </c>
      <c r="C115" s="21" t="s">
        <v>86</v>
      </c>
      <c r="D115" s="21" t="s">
        <v>159</v>
      </c>
      <c r="E115" s="15" t="s">
        <v>22</v>
      </c>
      <c r="F115" s="10">
        <v>1800000</v>
      </c>
    </row>
    <row r="116" spans="1:6" x14ac:dyDescent="0.2">
      <c r="A116" s="42" t="s">
        <v>68</v>
      </c>
      <c r="B116" s="21" t="s">
        <v>86</v>
      </c>
      <c r="C116" s="21" t="s">
        <v>86</v>
      </c>
      <c r="D116" s="21" t="s">
        <v>112</v>
      </c>
      <c r="E116" s="15"/>
      <c r="F116" s="10">
        <f>F117</f>
        <v>3599516.67</v>
      </c>
    </row>
    <row r="117" spans="1:6" ht="45" x14ac:dyDescent="0.2">
      <c r="A117" s="29" t="s">
        <v>161</v>
      </c>
      <c r="B117" s="21" t="s">
        <v>86</v>
      </c>
      <c r="C117" s="21" t="s">
        <v>86</v>
      </c>
      <c r="D117" s="21" t="s">
        <v>160</v>
      </c>
      <c r="E117" s="15" t="s">
        <v>147</v>
      </c>
      <c r="F117" s="10">
        <v>3599516.67</v>
      </c>
    </row>
    <row r="118" spans="1:6" x14ac:dyDescent="0.2">
      <c r="A118" s="20" t="s">
        <v>126</v>
      </c>
      <c r="B118" s="21" t="s">
        <v>86</v>
      </c>
      <c r="C118" s="21" t="s">
        <v>86</v>
      </c>
      <c r="D118" s="21" t="s">
        <v>160</v>
      </c>
      <c r="E118" s="15" t="s">
        <v>22</v>
      </c>
      <c r="F118" s="10">
        <v>3599516.67</v>
      </c>
    </row>
    <row r="119" spans="1:6" x14ac:dyDescent="0.2">
      <c r="A119" s="36" t="s">
        <v>115</v>
      </c>
      <c r="B119" s="22" t="s">
        <v>116</v>
      </c>
      <c r="C119" s="22" t="s">
        <v>8</v>
      </c>
      <c r="D119" s="22"/>
      <c r="E119" s="14"/>
      <c r="F119" s="7">
        <f>F120</f>
        <v>2884362.92</v>
      </c>
    </row>
    <row r="120" spans="1:6" x14ac:dyDescent="0.2">
      <c r="A120" s="20" t="s">
        <v>117</v>
      </c>
      <c r="B120" s="21" t="s">
        <v>116</v>
      </c>
      <c r="C120" s="21" t="s">
        <v>24</v>
      </c>
      <c r="D120" s="21"/>
      <c r="E120" s="15"/>
      <c r="F120" s="10">
        <f>F121</f>
        <v>2884362.92</v>
      </c>
    </row>
    <row r="121" spans="1:6" x14ac:dyDescent="0.2">
      <c r="A121" s="23" t="s">
        <v>113</v>
      </c>
      <c r="B121" s="21" t="s">
        <v>116</v>
      </c>
      <c r="C121" s="21" t="s">
        <v>24</v>
      </c>
      <c r="D121" s="21" t="s">
        <v>114</v>
      </c>
      <c r="E121" s="15"/>
      <c r="F121" s="10">
        <f>F123+F122</f>
        <v>2884362.92</v>
      </c>
    </row>
    <row r="122" spans="1:6" ht="22.5" x14ac:dyDescent="0.2">
      <c r="A122" s="13" t="s">
        <v>29</v>
      </c>
      <c r="B122" s="21" t="s">
        <v>116</v>
      </c>
      <c r="C122" s="21" t="s">
        <v>24</v>
      </c>
      <c r="D122" s="21" t="s">
        <v>114</v>
      </c>
      <c r="E122" s="15" t="s">
        <v>30</v>
      </c>
      <c r="F122" s="10">
        <v>79644.08</v>
      </c>
    </row>
    <row r="123" spans="1:6" x14ac:dyDescent="0.2">
      <c r="A123" s="20" t="s">
        <v>20</v>
      </c>
      <c r="B123" s="21" t="s">
        <v>116</v>
      </c>
      <c r="C123" s="21" t="s">
        <v>24</v>
      </c>
      <c r="D123" s="21" t="s">
        <v>114</v>
      </c>
      <c r="E123" s="15" t="s">
        <v>22</v>
      </c>
      <c r="F123" s="10">
        <v>2804718.84</v>
      </c>
    </row>
    <row r="124" spans="1:6" ht="18.75" customHeight="1" x14ac:dyDescent="0.2">
      <c r="A124" s="19" t="s">
        <v>118</v>
      </c>
      <c r="B124" s="21" t="s">
        <v>67</v>
      </c>
      <c r="C124" s="21" t="s">
        <v>8</v>
      </c>
      <c r="D124" s="21"/>
      <c r="E124" s="15"/>
      <c r="F124" s="7">
        <f>SUM(F125)</f>
        <v>771911</v>
      </c>
    </row>
    <row r="125" spans="1:6" ht="56.25" x14ac:dyDescent="0.2">
      <c r="A125" s="20" t="s">
        <v>119</v>
      </c>
      <c r="B125" s="21" t="s">
        <v>67</v>
      </c>
      <c r="C125" s="21" t="s">
        <v>19</v>
      </c>
      <c r="D125" s="21" t="s">
        <v>120</v>
      </c>
      <c r="E125" s="15"/>
      <c r="F125" s="10">
        <f>SUM(F126:F126)</f>
        <v>771911</v>
      </c>
    </row>
    <row r="126" spans="1:6" ht="22.5" x14ac:dyDescent="0.2">
      <c r="A126" s="20" t="s">
        <v>132</v>
      </c>
      <c r="B126" s="21" t="s">
        <v>67</v>
      </c>
      <c r="C126" s="21" t="s">
        <v>19</v>
      </c>
      <c r="D126" s="21" t="s">
        <v>120</v>
      </c>
      <c r="E126" s="15" t="s">
        <v>121</v>
      </c>
      <c r="F126" s="10">
        <v>771911</v>
      </c>
    </row>
    <row r="127" spans="1:6" x14ac:dyDescent="0.2">
      <c r="A127" s="19" t="s">
        <v>122</v>
      </c>
      <c r="B127" s="22" t="s">
        <v>39</v>
      </c>
      <c r="C127" s="22" t="s">
        <v>8</v>
      </c>
      <c r="D127" s="21"/>
      <c r="E127" s="6"/>
      <c r="F127" s="7">
        <f>SUM(F128)</f>
        <v>2000000</v>
      </c>
    </row>
    <row r="128" spans="1:6" x14ac:dyDescent="0.2">
      <c r="A128" s="20" t="s">
        <v>123</v>
      </c>
      <c r="B128" s="21" t="s">
        <v>39</v>
      </c>
      <c r="C128" s="21" t="s">
        <v>10</v>
      </c>
      <c r="D128" s="21"/>
      <c r="E128" s="9"/>
      <c r="F128" s="10">
        <f>SUM(F129)</f>
        <v>2000000</v>
      </c>
    </row>
    <row r="129" spans="1:6" x14ac:dyDescent="0.2">
      <c r="A129" s="24" t="s">
        <v>68</v>
      </c>
      <c r="B129" s="21" t="s">
        <v>39</v>
      </c>
      <c r="C129" s="21" t="s">
        <v>10</v>
      </c>
      <c r="D129" s="21" t="s">
        <v>69</v>
      </c>
      <c r="E129" s="9"/>
      <c r="F129" s="10">
        <f>F130</f>
        <v>2000000</v>
      </c>
    </row>
    <row r="130" spans="1:6" ht="22.5" x14ac:dyDescent="0.2">
      <c r="A130" s="23" t="s">
        <v>124</v>
      </c>
      <c r="B130" s="21" t="s">
        <v>39</v>
      </c>
      <c r="C130" s="21" t="s">
        <v>10</v>
      </c>
      <c r="D130" s="21" t="s">
        <v>125</v>
      </c>
      <c r="E130" s="9"/>
      <c r="F130" s="10">
        <f>F131</f>
        <v>2000000</v>
      </c>
    </row>
    <row r="131" spans="1:6" x14ac:dyDescent="0.2">
      <c r="A131" s="20" t="s">
        <v>126</v>
      </c>
      <c r="B131" s="21" t="s">
        <v>39</v>
      </c>
      <c r="C131" s="21" t="s">
        <v>10</v>
      </c>
      <c r="D131" s="21" t="s">
        <v>125</v>
      </c>
      <c r="E131" s="9" t="s">
        <v>22</v>
      </c>
      <c r="F131" s="10">
        <v>2000000</v>
      </c>
    </row>
    <row r="132" spans="1:6" x14ac:dyDescent="0.2">
      <c r="A132" s="30" t="s">
        <v>127</v>
      </c>
      <c r="B132" s="21"/>
      <c r="C132" s="21"/>
      <c r="D132" s="21"/>
      <c r="E132" s="9"/>
      <c r="F132" s="7">
        <f>SUM(F127+F124+F119+F72+F58+F48+F40+F7)</f>
        <v>124527697.29000001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workbookViewId="0">
      <selection activeCell="A122" sqref="A60:A122"/>
    </sheetView>
  </sheetViews>
  <sheetFormatPr defaultColWidth="9" defaultRowHeight="12.75" x14ac:dyDescent="0.2"/>
  <cols>
    <col min="1" max="1" width="42.140625" customWidth="1"/>
    <col min="2" max="2" width="4.5703125" customWidth="1"/>
    <col min="3" max="3" width="5.28515625" customWidth="1"/>
    <col min="4" max="4" width="5.570312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86.25" customHeight="1" x14ac:dyDescent="0.2">
      <c r="A1" s="2"/>
      <c r="B1" s="1"/>
      <c r="C1" s="48" t="s">
        <v>163</v>
      </c>
      <c r="D1" s="48"/>
      <c r="E1" s="48"/>
      <c r="F1" s="48"/>
      <c r="G1" s="48"/>
    </row>
    <row r="2" spans="1:7" ht="75.75" customHeight="1" x14ac:dyDescent="0.2">
      <c r="A2" s="40"/>
      <c r="B2" s="1"/>
      <c r="C2" s="49" t="s">
        <v>144</v>
      </c>
      <c r="D2" s="49"/>
      <c r="E2" s="49"/>
      <c r="F2" s="49"/>
      <c r="G2" s="49"/>
    </row>
    <row r="3" spans="1:7" ht="12.75" customHeight="1" x14ac:dyDescent="0.2">
      <c r="A3" s="50" t="s">
        <v>136</v>
      </c>
      <c r="B3" s="50"/>
      <c r="C3" s="50"/>
      <c r="D3" s="50"/>
      <c r="E3" s="50"/>
      <c r="F3" s="50"/>
      <c r="G3" s="50"/>
    </row>
    <row r="4" spans="1:7" ht="4.5" customHeight="1" x14ac:dyDescent="0.2">
      <c r="A4" s="51"/>
      <c r="B4" s="51"/>
      <c r="C4" s="51"/>
      <c r="D4" s="51"/>
      <c r="E4" s="51"/>
      <c r="F4" s="52"/>
      <c r="G4" s="52"/>
    </row>
    <row r="5" spans="1:7" ht="12.75" customHeight="1" x14ac:dyDescent="0.2">
      <c r="A5" s="43" t="s">
        <v>0</v>
      </c>
      <c r="B5" s="54" t="s">
        <v>130</v>
      </c>
      <c r="C5" s="45" t="s">
        <v>1</v>
      </c>
      <c r="D5" s="46"/>
      <c r="E5" s="46"/>
      <c r="F5" s="47"/>
      <c r="G5" s="43" t="s">
        <v>131</v>
      </c>
    </row>
    <row r="6" spans="1:7" ht="47.25" customHeight="1" x14ac:dyDescent="0.2">
      <c r="A6" s="44"/>
      <c r="B6" s="55"/>
      <c r="C6" s="3" t="s">
        <v>2</v>
      </c>
      <c r="D6" s="4" t="s">
        <v>3</v>
      </c>
      <c r="E6" s="4" t="s">
        <v>4</v>
      </c>
      <c r="F6" s="4" t="s">
        <v>5</v>
      </c>
      <c r="G6" s="44"/>
    </row>
    <row r="7" spans="1:7" x14ac:dyDescent="0.2">
      <c r="A7" s="5" t="s">
        <v>6</v>
      </c>
      <c r="B7" s="5"/>
      <c r="C7" s="6" t="s">
        <v>7</v>
      </c>
      <c r="D7" s="6" t="s">
        <v>8</v>
      </c>
      <c r="E7" s="6"/>
      <c r="F7" s="6"/>
      <c r="G7" s="7">
        <f>SUM(G8+G13+G15+G31+G25+G28)</f>
        <v>21677957.219999999</v>
      </c>
    </row>
    <row r="8" spans="1:7" ht="22.5" x14ac:dyDescent="0.2">
      <c r="A8" s="11" t="s">
        <v>9</v>
      </c>
      <c r="B8" s="11"/>
      <c r="C8" s="9" t="s">
        <v>7</v>
      </c>
      <c r="D8" s="9" t="s">
        <v>10</v>
      </c>
      <c r="E8" s="9"/>
      <c r="F8" s="9"/>
      <c r="G8" s="10">
        <f>SUM(G9)</f>
        <v>1540579.08</v>
      </c>
    </row>
    <row r="9" spans="1:7" x14ac:dyDescent="0.2">
      <c r="A9" s="8" t="s">
        <v>11</v>
      </c>
      <c r="B9" s="8"/>
      <c r="C9" s="9" t="s">
        <v>7</v>
      </c>
      <c r="D9" s="9" t="s">
        <v>10</v>
      </c>
      <c r="E9" s="9" t="s">
        <v>12</v>
      </c>
      <c r="F9" s="9"/>
      <c r="G9" s="10">
        <f>SUM(G10)</f>
        <v>1540579.08</v>
      </c>
    </row>
    <row r="10" spans="1:7" x14ac:dyDescent="0.2">
      <c r="A10" s="11" t="s">
        <v>13</v>
      </c>
      <c r="B10" s="11"/>
      <c r="C10" s="9" t="s">
        <v>7</v>
      </c>
      <c r="D10" s="9" t="s">
        <v>10</v>
      </c>
      <c r="E10" s="9" t="s">
        <v>14</v>
      </c>
      <c r="F10" s="9"/>
      <c r="G10" s="10">
        <f>SUM(G11:G12)</f>
        <v>1540579.08</v>
      </c>
    </row>
    <row r="11" spans="1:7" ht="22.5" x14ac:dyDescent="0.2">
      <c r="A11" s="11" t="s">
        <v>15</v>
      </c>
      <c r="B11" s="11"/>
      <c r="C11" s="9" t="s">
        <v>7</v>
      </c>
      <c r="D11" s="9" t="s">
        <v>10</v>
      </c>
      <c r="E11" s="9" t="s">
        <v>14</v>
      </c>
      <c r="F11" s="9" t="s">
        <v>16</v>
      </c>
      <c r="G11" s="10">
        <v>1182466.8</v>
      </c>
    </row>
    <row r="12" spans="1:7" ht="33.75" x14ac:dyDescent="0.2">
      <c r="A12" s="11" t="s">
        <v>133</v>
      </c>
      <c r="B12" s="11"/>
      <c r="C12" s="9" t="s">
        <v>7</v>
      </c>
      <c r="D12" s="9" t="s">
        <v>10</v>
      </c>
      <c r="E12" s="9" t="s">
        <v>14</v>
      </c>
      <c r="F12" s="9" t="s">
        <v>17</v>
      </c>
      <c r="G12" s="10">
        <v>358112.28</v>
      </c>
    </row>
    <row r="13" spans="1:7" ht="33.75" x14ac:dyDescent="0.2">
      <c r="A13" s="12" t="s">
        <v>18</v>
      </c>
      <c r="B13" s="12"/>
      <c r="C13" s="9" t="s">
        <v>7</v>
      </c>
      <c r="D13" s="9" t="s">
        <v>19</v>
      </c>
      <c r="E13" s="9"/>
      <c r="F13" s="9"/>
      <c r="G13" s="10">
        <f>SUM(G14)</f>
        <v>165000</v>
      </c>
    </row>
    <row r="14" spans="1:7" x14ac:dyDescent="0.2">
      <c r="A14" s="11" t="s">
        <v>20</v>
      </c>
      <c r="B14" s="11"/>
      <c r="C14" s="9" t="s">
        <v>7</v>
      </c>
      <c r="D14" s="9" t="s">
        <v>19</v>
      </c>
      <c r="E14" s="9" t="s">
        <v>21</v>
      </c>
      <c r="F14" s="9" t="s">
        <v>22</v>
      </c>
      <c r="G14" s="10">
        <v>165000</v>
      </c>
    </row>
    <row r="15" spans="1:7" x14ac:dyDescent="0.2">
      <c r="A15" s="13" t="s">
        <v>23</v>
      </c>
      <c r="B15" s="13"/>
      <c r="C15" s="15" t="s">
        <v>7</v>
      </c>
      <c r="D15" s="15" t="s">
        <v>24</v>
      </c>
      <c r="E15" s="9"/>
      <c r="F15" s="15"/>
      <c r="G15" s="10">
        <f>SUM(G16+G22)</f>
        <v>16630951.5</v>
      </c>
    </row>
    <row r="16" spans="1:7" ht="22.5" x14ac:dyDescent="0.2">
      <c r="A16" s="8" t="s">
        <v>25</v>
      </c>
      <c r="B16" s="8"/>
      <c r="C16" s="9" t="s">
        <v>26</v>
      </c>
      <c r="D16" s="9" t="s">
        <v>24</v>
      </c>
      <c r="E16" s="9" t="s">
        <v>21</v>
      </c>
      <c r="F16" s="9"/>
      <c r="G16" s="10">
        <f>SUM(G17:G21)</f>
        <v>16430951.5</v>
      </c>
    </row>
    <row r="17" spans="1:7" ht="22.5" x14ac:dyDescent="0.2">
      <c r="A17" s="11" t="s">
        <v>15</v>
      </c>
      <c r="B17" s="11"/>
      <c r="C17" s="9" t="s">
        <v>7</v>
      </c>
      <c r="D17" s="9" t="s">
        <v>24</v>
      </c>
      <c r="E17" s="9" t="s">
        <v>21</v>
      </c>
      <c r="F17" s="9" t="s">
        <v>16</v>
      </c>
      <c r="G17" s="10">
        <v>9184353.9100000001</v>
      </c>
    </row>
    <row r="18" spans="1:7" ht="33.75" x14ac:dyDescent="0.2">
      <c r="A18" s="13" t="s">
        <v>27</v>
      </c>
      <c r="B18" s="13"/>
      <c r="C18" s="15" t="s">
        <v>7</v>
      </c>
      <c r="D18" s="15" t="s">
        <v>24</v>
      </c>
      <c r="E18" s="15" t="s">
        <v>21</v>
      </c>
      <c r="F18" s="15" t="s">
        <v>28</v>
      </c>
      <c r="G18" s="10">
        <v>51420</v>
      </c>
    </row>
    <row r="19" spans="1:7" ht="33.75" x14ac:dyDescent="0.2">
      <c r="A19" s="11" t="s">
        <v>133</v>
      </c>
      <c r="B19" s="11"/>
      <c r="C19" s="15" t="s">
        <v>7</v>
      </c>
      <c r="D19" s="15" t="s">
        <v>24</v>
      </c>
      <c r="E19" s="15" t="s">
        <v>21</v>
      </c>
      <c r="F19" s="15" t="s">
        <v>17</v>
      </c>
      <c r="G19" s="10">
        <v>2684905.94</v>
      </c>
    </row>
    <row r="20" spans="1:7" ht="22.5" x14ac:dyDescent="0.2">
      <c r="A20" s="13" t="s">
        <v>29</v>
      </c>
      <c r="B20" s="13"/>
      <c r="C20" s="15" t="s">
        <v>7</v>
      </c>
      <c r="D20" s="15" t="s">
        <v>24</v>
      </c>
      <c r="E20" s="15" t="s">
        <v>21</v>
      </c>
      <c r="F20" s="15" t="s">
        <v>30</v>
      </c>
      <c r="G20" s="10">
        <v>897110</v>
      </c>
    </row>
    <row r="21" spans="1:7" x14ac:dyDescent="0.2">
      <c r="A21" s="11" t="s">
        <v>20</v>
      </c>
      <c r="B21" s="11"/>
      <c r="C21" s="15" t="s">
        <v>7</v>
      </c>
      <c r="D21" s="15" t="s">
        <v>24</v>
      </c>
      <c r="E21" s="9" t="s">
        <v>21</v>
      </c>
      <c r="F21" s="15" t="s">
        <v>22</v>
      </c>
      <c r="G21" s="10">
        <v>3613161.65</v>
      </c>
    </row>
    <row r="22" spans="1:7" ht="21" x14ac:dyDescent="0.2">
      <c r="A22" s="16" t="s">
        <v>31</v>
      </c>
      <c r="B22" s="16"/>
      <c r="C22" s="9" t="s">
        <v>7</v>
      </c>
      <c r="D22" s="9" t="s">
        <v>24</v>
      </c>
      <c r="E22" s="9" t="s">
        <v>32</v>
      </c>
      <c r="F22" s="15"/>
      <c r="G22" s="10">
        <f>G23+G24</f>
        <v>200000</v>
      </c>
    </row>
    <row r="23" spans="1:7" ht="22.5" x14ac:dyDescent="0.2">
      <c r="A23" s="17" t="s">
        <v>33</v>
      </c>
      <c r="B23" s="17"/>
      <c r="C23" s="9" t="s">
        <v>7</v>
      </c>
      <c r="D23" s="9" t="s">
        <v>24</v>
      </c>
      <c r="E23" s="9" t="s">
        <v>34</v>
      </c>
      <c r="F23" s="9" t="s">
        <v>35</v>
      </c>
      <c r="G23" s="10">
        <v>50000</v>
      </c>
    </row>
    <row r="24" spans="1:7" x14ac:dyDescent="0.2">
      <c r="A24" s="18" t="s">
        <v>36</v>
      </c>
      <c r="B24" s="18"/>
      <c r="C24" s="9" t="s">
        <v>7</v>
      </c>
      <c r="D24" s="9" t="s">
        <v>24</v>
      </c>
      <c r="E24" s="9" t="s">
        <v>34</v>
      </c>
      <c r="F24" s="9" t="s">
        <v>37</v>
      </c>
      <c r="G24" s="10">
        <v>150000</v>
      </c>
    </row>
    <row r="25" spans="1:7" x14ac:dyDescent="0.2">
      <c r="A25" s="37" t="s">
        <v>137</v>
      </c>
      <c r="B25" s="37"/>
      <c r="C25" s="9" t="s">
        <v>7</v>
      </c>
      <c r="D25" s="9" t="s">
        <v>140</v>
      </c>
      <c r="E25" s="9"/>
      <c r="F25" s="9"/>
      <c r="G25" s="10">
        <f>SUM(G26)</f>
        <v>665381.13</v>
      </c>
    </row>
    <row r="26" spans="1:7" ht="22.5" x14ac:dyDescent="0.2">
      <c r="A26" s="38" t="s">
        <v>138</v>
      </c>
      <c r="B26" s="38"/>
      <c r="C26" s="9" t="s">
        <v>7</v>
      </c>
      <c r="D26" s="9" t="s">
        <v>140</v>
      </c>
      <c r="E26" s="9" t="s">
        <v>141</v>
      </c>
      <c r="F26" s="9" t="s">
        <v>142</v>
      </c>
      <c r="G26" s="10">
        <f>SUM(G27)</f>
        <v>665381.13</v>
      </c>
    </row>
    <row r="27" spans="1:7" ht="45" x14ac:dyDescent="0.2">
      <c r="A27" s="39" t="s">
        <v>139</v>
      </c>
      <c r="B27" s="39"/>
      <c r="C27" s="9" t="s">
        <v>7</v>
      </c>
      <c r="D27" s="9" t="s">
        <v>140</v>
      </c>
      <c r="E27" s="9" t="s">
        <v>141</v>
      </c>
      <c r="F27" s="9" t="s">
        <v>142</v>
      </c>
      <c r="G27" s="10">
        <v>665381.13</v>
      </c>
    </row>
    <row r="28" spans="1:7" x14ac:dyDescent="0.2">
      <c r="A28" s="32" t="s">
        <v>38</v>
      </c>
      <c r="B28" s="32"/>
      <c r="C28" s="9" t="s">
        <v>7</v>
      </c>
      <c r="D28" s="9" t="s">
        <v>39</v>
      </c>
      <c r="E28" s="9"/>
      <c r="F28" s="9"/>
      <c r="G28" s="7">
        <f>SUM(G29)</f>
        <v>1932.94</v>
      </c>
    </row>
    <row r="29" spans="1:7" ht="22.5" x14ac:dyDescent="0.2">
      <c r="A29" s="18" t="s">
        <v>40</v>
      </c>
      <c r="B29" s="18"/>
      <c r="C29" s="9" t="s">
        <v>7</v>
      </c>
      <c r="D29" s="9" t="s">
        <v>39</v>
      </c>
      <c r="E29" s="9" t="s">
        <v>41</v>
      </c>
      <c r="F29" s="9"/>
      <c r="G29" s="10">
        <f>SUM(G30)</f>
        <v>1932.94</v>
      </c>
    </row>
    <row r="30" spans="1:7" x14ac:dyDescent="0.2">
      <c r="A30" s="18" t="s">
        <v>42</v>
      </c>
      <c r="B30" s="18"/>
      <c r="C30" s="9" t="s">
        <v>7</v>
      </c>
      <c r="D30" s="9" t="s">
        <v>39</v>
      </c>
      <c r="E30" s="9" t="s">
        <v>41</v>
      </c>
      <c r="F30" s="9" t="s">
        <v>43</v>
      </c>
      <c r="G30" s="10">
        <v>1932.94</v>
      </c>
    </row>
    <row r="31" spans="1:7" x14ac:dyDescent="0.2">
      <c r="A31" s="35" t="s">
        <v>44</v>
      </c>
      <c r="B31" s="35"/>
      <c r="C31" s="9" t="s">
        <v>7</v>
      </c>
      <c r="D31" s="9" t="s">
        <v>45</v>
      </c>
      <c r="E31" s="9"/>
      <c r="F31" s="9"/>
      <c r="G31" s="7">
        <f>SUM(G32+G37)</f>
        <v>2674112.5699999998</v>
      </c>
    </row>
    <row r="32" spans="1:7" ht="21" x14ac:dyDescent="0.2">
      <c r="A32" s="19" t="s">
        <v>46</v>
      </c>
      <c r="B32" s="19"/>
      <c r="C32" s="9" t="s">
        <v>7</v>
      </c>
      <c r="D32" s="9" t="s">
        <v>45</v>
      </c>
      <c r="E32" s="9" t="s">
        <v>47</v>
      </c>
      <c r="F32" s="9"/>
      <c r="G32" s="7">
        <f>SUM(G33+G35)</f>
        <v>125523</v>
      </c>
    </row>
    <row r="33" spans="1:7" ht="56.25" x14ac:dyDescent="0.2">
      <c r="A33" s="20" t="s">
        <v>134</v>
      </c>
      <c r="B33" s="20"/>
      <c r="C33" s="21" t="s">
        <v>7</v>
      </c>
      <c r="D33" s="21" t="s">
        <v>45</v>
      </c>
      <c r="E33" s="21" t="s">
        <v>48</v>
      </c>
      <c r="F33" s="9"/>
      <c r="G33" s="10">
        <f>SUM(G34)</f>
        <v>122565</v>
      </c>
    </row>
    <row r="34" spans="1:7" x14ac:dyDescent="0.2">
      <c r="A34" s="20" t="s">
        <v>49</v>
      </c>
      <c r="B34" s="20"/>
      <c r="C34" s="21" t="s">
        <v>7</v>
      </c>
      <c r="D34" s="21" t="s">
        <v>45</v>
      </c>
      <c r="E34" s="21" t="s">
        <v>48</v>
      </c>
      <c r="F34" s="9" t="s">
        <v>50</v>
      </c>
      <c r="G34" s="7">
        <v>122565</v>
      </c>
    </row>
    <row r="35" spans="1:7" ht="33.75" x14ac:dyDescent="0.2">
      <c r="A35" s="20" t="s">
        <v>51</v>
      </c>
      <c r="B35" s="20"/>
      <c r="C35" s="21" t="s">
        <v>7</v>
      </c>
      <c r="D35" s="21" t="s">
        <v>45</v>
      </c>
      <c r="E35" s="21" t="s">
        <v>52</v>
      </c>
      <c r="F35" s="21"/>
      <c r="G35" s="10">
        <f>G36</f>
        <v>2958</v>
      </c>
    </row>
    <row r="36" spans="1:7" x14ac:dyDescent="0.2">
      <c r="A36" s="20" t="s">
        <v>20</v>
      </c>
      <c r="B36" s="20"/>
      <c r="C36" s="21" t="s">
        <v>7</v>
      </c>
      <c r="D36" s="21" t="s">
        <v>45</v>
      </c>
      <c r="E36" s="21" t="s">
        <v>128</v>
      </c>
      <c r="F36" s="21" t="s">
        <v>22</v>
      </c>
      <c r="G36" s="10">
        <v>2958</v>
      </c>
    </row>
    <row r="37" spans="1:7" x14ac:dyDescent="0.2">
      <c r="A37" s="19" t="s">
        <v>11</v>
      </c>
      <c r="B37" s="19"/>
      <c r="C37" s="21" t="s">
        <v>7</v>
      </c>
      <c r="D37" s="21" t="s">
        <v>45</v>
      </c>
      <c r="E37" s="21" t="s">
        <v>12</v>
      </c>
      <c r="F37" s="9"/>
      <c r="G37" s="7">
        <f>G38</f>
        <v>2548589.5699999998</v>
      </c>
    </row>
    <row r="38" spans="1:7" ht="22.5" x14ac:dyDescent="0.2">
      <c r="A38" s="20" t="s">
        <v>53</v>
      </c>
      <c r="B38" s="20"/>
      <c r="C38" s="21" t="s">
        <v>7</v>
      </c>
      <c r="D38" s="21" t="s">
        <v>45</v>
      </c>
      <c r="E38" s="21" t="s">
        <v>21</v>
      </c>
      <c r="F38" s="9"/>
      <c r="G38" s="7">
        <f>G39</f>
        <v>2548589.5699999998</v>
      </c>
    </row>
    <row r="39" spans="1:7" x14ac:dyDescent="0.2">
      <c r="A39" s="20" t="s">
        <v>20</v>
      </c>
      <c r="B39" s="20"/>
      <c r="C39" s="21" t="s">
        <v>7</v>
      </c>
      <c r="D39" s="21" t="s">
        <v>45</v>
      </c>
      <c r="E39" s="21" t="s">
        <v>21</v>
      </c>
      <c r="F39" s="9" t="s">
        <v>22</v>
      </c>
      <c r="G39" s="10">
        <v>2548589.5699999998</v>
      </c>
    </row>
    <row r="40" spans="1:7" x14ac:dyDescent="0.2">
      <c r="A40" s="19" t="s">
        <v>54</v>
      </c>
      <c r="B40" s="19"/>
      <c r="C40" s="22" t="s">
        <v>10</v>
      </c>
      <c r="D40" s="22" t="s">
        <v>8</v>
      </c>
      <c r="E40" s="21"/>
      <c r="F40" s="6"/>
      <c r="G40" s="7">
        <f>G41</f>
        <v>307950</v>
      </c>
    </row>
    <row r="41" spans="1:7" x14ac:dyDescent="0.2">
      <c r="A41" s="20" t="s">
        <v>55</v>
      </c>
      <c r="B41" s="20"/>
      <c r="C41" s="21" t="s">
        <v>10</v>
      </c>
      <c r="D41" s="21" t="s">
        <v>19</v>
      </c>
      <c r="E41" s="21"/>
      <c r="F41" s="9"/>
      <c r="G41" s="10">
        <f>SUM(G42)</f>
        <v>307950</v>
      </c>
    </row>
    <row r="42" spans="1:7" ht="78.75" x14ac:dyDescent="0.2">
      <c r="A42" s="23" t="s">
        <v>56</v>
      </c>
      <c r="B42" s="23"/>
      <c r="C42" s="21" t="s">
        <v>10</v>
      </c>
      <c r="D42" s="21" t="s">
        <v>19</v>
      </c>
      <c r="E42" s="21" t="s">
        <v>57</v>
      </c>
      <c r="F42" s="9"/>
      <c r="G42" s="10">
        <f>SUM(G44:G47)</f>
        <v>307950</v>
      </c>
    </row>
    <row r="43" spans="1:7" ht="22.5" x14ac:dyDescent="0.2">
      <c r="A43" s="20" t="s">
        <v>58</v>
      </c>
      <c r="B43" s="20"/>
      <c r="C43" s="21" t="s">
        <v>10</v>
      </c>
      <c r="D43" s="21" t="s">
        <v>19</v>
      </c>
      <c r="E43" s="21" t="s">
        <v>59</v>
      </c>
      <c r="F43" s="9"/>
      <c r="G43" s="10">
        <f>SUM(G44:G47)</f>
        <v>307950</v>
      </c>
    </row>
    <row r="44" spans="1:7" ht="22.5" x14ac:dyDescent="0.2">
      <c r="A44" s="11" t="s">
        <v>15</v>
      </c>
      <c r="B44" s="11"/>
      <c r="C44" s="21" t="s">
        <v>10</v>
      </c>
      <c r="D44" s="21" t="s">
        <v>19</v>
      </c>
      <c r="E44" s="21" t="s">
        <v>59</v>
      </c>
      <c r="F44" s="9" t="s">
        <v>16</v>
      </c>
      <c r="G44" s="10">
        <v>191330.77</v>
      </c>
    </row>
    <row r="45" spans="1:7" ht="33.75" x14ac:dyDescent="0.2">
      <c r="A45" s="11" t="s">
        <v>133</v>
      </c>
      <c r="B45" s="11"/>
      <c r="C45" s="21" t="s">
        <v>10</v>
      </c>
      <c r="D45" s="21" t="s">
        <v>19</v>
      </c>
      <c r="E45" s="21" t="s">
        <v>59</v>
      </c>
      <c r="F45" s="9" t="s">
        <v>17</v>
      </c>
      <c r="G45" s="10">
        <v>55731.78</v>
      </c>
    </row>
    <row r="46" spans="1:7" ht="22.5" x14ac:dyDescent="0.2">
      <c r="A46" s="13" t="s">
        <v>29</v>
      </c>
      <c r="B46" s="13"/>
      <c r="C46" s="21" t="s">
        <v>10</v>
      </c>
      <c r="D46" s="21" t="s">
        <v>19</v>
      </c>
      <c r="E46" s="21" t="s">
        <v>59</v>
      </c>
      <c r="F46" s="9" t="s">
        <v>30</v>
      </c>
      <c r="G46" s="10">
        <v>30600</v>
      </c>
    </row>
    <row r="47" spans="1:7" x14ac:dyDescent="0.2">
      <c r="A47" s="20" t="s">
        <v>20</v>
      </c>
      <c r="B47" s="20"/>
      <c r="C47" s="21" t="s">
        <v>10</v>
      </c>
      <c r="D47" s="21" t="s">
        <v>19</v>
      </c>
      <c r="E47" s="21" t="s">
        <v>59</v>
      </c>
      <c r="F47" s="9" t="s">
        <v>22</v>
      </c>
      <c r="G47" s="10">
        <v>30287.45</v>
      </c>
    </row>
    <row r="48" spans="1:7" ht="21" x14ac:dyDescent="0.2">
      <c r="A48" s="19" t="s">
        <v>60</v>
      </c>
      <c r="B48" s="19"/>
      <c r="C48" s="22" t="s">
        <v>19</v>
      </c>
      <c r="D48" s="22" t="s">
        <v>8</v>
      </c>
      <c r="E48" s="22"/>
      <c r="F48" s="6"/>
      <c r="G48" s="7">
        <f>G49+G54</f>
        <v>3464531.17</v>
      </c>
    </row>
    <row r="49" spans="1:7" ht="33.75" x14ac:dyDescent="0.2">
      <c r="A49" s="20" t="s">
        <v>61</v>
      </c>
      <c r="B49" s="20"/>
      <c r="C49" s="21" t="s">
        <v>19</v>
      </c>
      <c r="D49" s="21" t="s">
        <v>62</v>
      </c>
      <c r="E49" s="21"/>
      <c r="F49" s="9"/>
      <c r="G49" s="10">
        <f>SUM(G50+G52)</f>
        <v>0</v>
      </c>
    </row>
    <row r="50" spans="1:7" ht="45" x14ac:dyDescent="0.2">
      <c r="A50" s="20" t="s">
        <v>63</v>
      </c>
      <c r="B50" s="20"/>
      <c r="C50" s="21" t="s">
        <v>19</v>
      </c>
      <c r="D50" s="21" t="s">
        <v>62</v>
      </c>
      <c r="E50" s="21" t="s">
        <v>64</v>
      </c>
      <c r="F50" s="21"/>
      <c r="G50" s="10">
        <v>0</v>
      </c>
    </row>
    <row r="51" spans="1:7" x14ac:dyDescent="0.2">
      <c r="A51" s="20" t="s">
        <v>20</v>
      </c>
      <c r="B51" s="20"/>
      <c r="C51" s="21" t="s">
        <v>19</v>
      </c>
      <c r="D51" s="21" t="s">
        <v>62</v>
      </c>
      <c r="E51" s="21" t="s">
        <v>64</v>
      </c>
      <c r="F51" s="21"/>
      <c r="G51" s="10">
        <v>0</v>
      </c>
    </row>
    <row r="52" spans="1:7" ht="22.5" x14ac:dyDescent="0.2">
      <c r="A52" s="20" t="s">
        <v>129</v>
      </c>
      <c r="B52" s="20"/>
      <c r="C52" s="21" t="s">
        <v>19</v>
      </c>
      <c r="D52" s="21" t="s">
        <v>62</v>
      </c>
      <c r="E52" s="21" t="s">
        <v>65</v>
      </c>
      <c r="F52" s="21"/>
      <c r="G52" s="10">
        <f>SUM(G53)</f>
        <v>0</v>
      </c>
    </row>
    <row r="53" spans="1:7" x14ac:dyDescent="0.2">
      <c r="A53" s="20" t="s">
        <v>20</v>
      </c>
      <c r="B53" s="20"/>
      <c r="C53" s="21" t="s">
        <v>19</v>
      </c>
      <c r="D53" s="21" t="s">
        <v>62</v>
      </c>
      <c r="E53" s="21" t="s">
        <v>65</v>
      </c>
      <c r="F53" s="21" t="s">
        <v>22</v>
      </c>
      <c r="G53" s="10">
        <v>0</v>
      </c>
    </row>
    <row r="54" spans="1:7" x14ac:dyDescent="0.2">
      <c r="A54" s="19" t="s">
        <v>66</v>
      </c>
      <c r="B54" s="19"/>
      <c r="C54" s="21" t="s">
        <v>19</v>
      </c>
      <c r="D54" s="21" t="s">
        <v>67</v>
      </c>
      <c r="E54" s="21"/>
      <c r="F54" s="9"/>
      <c r="G54" s="10">
        <f>G55</f>
        <v>3464531.17</v>
      </c>
    </row>
    <row r="55" spans="1:7" ht="21" x14ac:dyDescent="0.2">
      <c r="A55" s="24" t="s">
        <v>68</v>
      </c>
      <c r="B55" s="24"/>
      <c r="C55" s="21" t="s">
        <v>19</v>
      </c>
      <c r="D55" s="21" t="s">
        <v>67</v>
      </c>
      <c r="E55" s="21" t="s">
        <v>69</v>
      </c>
      <c r="F55" s="9"/>
      <c r="G55" s="10">
        <f>G56</f>
        <v>3464531.17</v>
      </c>
    </row>
    <row r="56" spans="1:7" ht="33.75" x14ac:dyDescent="0.2">
      <c r="A56" s="23" t="s">
        <v>70</v>
      </c>
      <c r="B56" s="23"/>
      <c r="C56" s="21" t="s">
        <v>19</v>
      </c>
      <c r="D56" s="21" t="s">
        <v>67</v>
      </c>
      <c r="E56" s="21" t="s">
        <v>71</v>
      </c>
      <c r="F56" s="9"/>
      <c r="G56" s="10">
        <f>G57</f>
        <v>3464531.17</v>
      </c>
    </row>
    <row r="57" spans="1:7" x14ac:dyDescent="0.2">
      <c r="A57" s="20" t="s">
        <v>20</v>
      </c>
      <c r="B57" s="20"/>
      <c r="C57" s="21" t="s">
        <v>19</v>
      </c>
      <c r="D57" s="21" t="s">
        <v>67</v>
      </c>
      <c r="E57" s="21" t="s">
        <v>71</v>
      </c>
      <c r="F57" s="9" t="s">
        <v>22</v>
      </c>
      <c r="G57" s="10">
        <v>3464531.17</v>
      </c>
    </row>
    <row r="58" spans="1:7" x14ac:dyDescent="0.2">
      <c r="A58" s="19" t="s">
        <v>72</v>
      </c>
      <c r="B58" s="19"/>
      <c r="C58" s="22" t="s">
        <v>24</v>
      </c>
      <c r="D58" s="22" t="s">
        <v>8</v>
      </c>
      <c r="E58" s="21"/>
      <c r="F58" s="6"/>
      <c r="G58" s="7">
        <f>G59+G66</f>
        <v>53387161.359999999</v>
      </c>
    </row>
    <row r="59" spans="1:7" x14ac:dyDescent="0.2">
      <c r="A59" s="19" t="s">
        <v>73</v>
      </c>
      <c r="B59" s="19"/>
      <c r="C59" s="21" t="s">
        <v>24</v>
      </c>
      <c r="D59" s="21" t="s">
        <v>62</v>
      </c>
      <c r="E59" s="21"/>
      <c r="F59" s="15"/>
      <c r="G59" s="10">
        <f>G63+G60</f>
        <v>52787161.359999999</v>
      </c>
    </row>
    <row r="60" spans="1:7" ht="21" x14ac:dyDescent="0.2">
      <c r="A60" s="19" t="s">
        <v>46</v>
      </c>
      <c r="B60" s="19"/>
      <c r="C60" s="21" t="s">
        <v>24</v>
      </c>
      <c r="D60" s="21" t="s">
        <v>62</v>
      </c>
      <c r="E60" s="21" t="s">
        <v>47</v>
      </c>
      <c r="F60" s="6"/>
      <c r="G60" s="7">
        <f>G61</f>
        <v>1437050</v>
      </c>
    </row>
    <row r="61" spans="1:7" ht="56.25" x14ac:dyDescent="0.2">
      <c r="A61" s="20" t="s">
        <v>74</v>
      </c>
      <c r="B61" s="20"/>
      <c r="C61" s="21" t="s">
        <v>24</v>
      </c>
      <c r="D61" s="21" t="s">
        <v>62</v>
      </c>
      <c r="E61" s="21" t="s">
        <v>75</v>
      </c>
      <c r="F61" s="15"/>
      <c r="G61" s="10">
        <f>G62</f>
        <v>1437050</v>
      </c>
    </row>
    <row r="62" spans="1:7" x14ac:dyDescent="0.2">
      <c r="A62" s="20" t="s">
        <v>20</v>
      </c>
      <c r="B62" s="20"/>
      <c r="C62" s="21" t="s">
        <v>24</v>
      </c>
      <c r="D62" s="21" t="s">
        <v>62</v>
      </c>
      <c r="E62" s="21" t="s">
        <v>75</v>
      </c>
      <c r="F62" s="15" t="s">
        <v>22</v>
      </c>
      <c r="G62" s="10">
        <v>1437050</v>
      </c>
    </row>
    <row r="63" spans="1:7" ht="21" x14ac:dyDescent="0.2">
      <c r="A63" s="25" t="s">
        <v>68</v>
      </c>
      <c r="B63" s="25"/>
      <c r="C63" s="21" t="s">
        <v>24</v>
      </c>
      <c r="D63" s="21" t="s">
        <v>62</v>
      </c>
      <c r="E63" s="21" t="s">
        <v>69</v>
      </c>
      <c r="F63" s="15"/>
      <c r="G63" s="10">
        <f>G64</f>
        <v>51350111.359999999</v>
      </c>
    </row>
    <row r="64" spans="1:7" ht="33.75" x14ac:dyDescent="0.2">
      <c r="A64" s="20" t="s">
        <v>76</v>
      </c>
      <c r="B64" s="20"/>
      <c r="C64" s="21" t="s">
        <v>24</v>
      </c>
      <c r="D64" s="21" t="s">
        <v>62</v>
      </c>
      <c r="E64" s="21" t="s">
        <v>77</v>
      </c>
      <c r="F64" s="15"/>
      <c r="G64" s="10">
        <f>G65</f>
        <v>51350111.359999999</v>
      </c>
    </row>
    <row r="65" spans="1:8" x14ac:dyDescent="0.2">
      <c r="A65" s="20" t="s">
        <v>20</v>
      </c>
      <c r="B65" s="20"/>
      <c r="C65" s="21" t="s">
        <v>78</v>
      </c>
      <c r="D65" s="21" t="s">
        <v>62</v>
      </c>
      <c r="E65" s="21" t="s">
        <v>77</v>
      </c>
      <c r="F65" s="15" t="s">
        <v>22</v>
      </c>
      <c r="G65" s="10">
        <v>51350111.359999999</v>
      </c>
    </row>
    <row r="66" spans="1:8" x14ac:dyDescent="0.2">
      <c r="A66" s="20" t="s">
        <v>79</v>
      </c>
      <c r="B66" s="20"/>
      <c r="C66" s="21" t="s">
        <v>24</v>
      </c>
      <c r="D66" s="21" t="s">
        <v>80</v>
      </c>
      <c r="E66" s="21"/>
      <c r="F66" s="15"/>
      <c r="G66" s="7">
        <f>G67</f>
        <v>600000</v>
      </c>
    </row>
    <row r="67" spans="1:8" x14ac:dyDescent="0.2">
      <c r="A67" s="24" t="s">
        <v>11</v>
      </c>
      <c r="B67" s="24"/>
      <c r="C67" s="21" t="s">
        <v>24</v>
      </c>
      <c r="D67" s="21" t="s">
        <v>80</v>
      </c>
      <c r="E67" s="21" t="s">
        <v>12</v>
      </c>
      <c r="F67" s="15"/>
      <c r="G67" s="7">
        <f>G68+G70</f>
        <v>600000</v>
      </c>
    </row>
    <row r="68" spans="1:8" x14ac:dyDescent="0.2">
      <c r="A68" s="20" t="s">
        <v>81</v>
      </c>
      <c r="B68" s="20"/>
      <c r="C68" s="21" t="s">
        <v>24</v>
      </c>
      <c r="D68" s="21" t="s">
        <v>80</v>
      </c>
      <c r="E68" s="21" t="s">
        <v>82</v>
      </c>
      <c r="F68" s="15"/>
      <c r="G68" s="10">
        <f>G69</f>
        <v>300000</v>
      </c>
    </row>
    <row r="69" spans="1:8" x14ac:dyDescent="0.2">
      <c r="A69" s="20" t="s">
        <v>20</v>
      </c>
      <c r="B69" s="20"/>
      <c r="C69" s="21" t="s">
        <v>24</v>
      </c>
      <c r="D69" s="21" t="s">
        <v>80</v>
      </c>
      <c r="E69" s="21" t="s">
        <v>82</v>
      </c>
      <c r="F69" s="15" t="s">
        <v>22</v>
      </c>
      <c r="G69" s="10">
        <v>300000</v>
      </c>
    </row>
    <row r="70" spans="1:8" ht="31.5" x14ac:dyDescent="0.2">
      <c r="A70" s="26" t="s">
        <v>83</v>
      </c>
      <c r="B70" s="26"/>
      <c r="C70" s="21" t="s">
        <v>24</v>
      </c>
      <c r="D70" s="21" t="s">
        <v>80</v>
      </c>
      <c r="E70" s="22" t="s">
        <v>84</v>
      </c>
      <c r="F70" s="15"/>
      <c r="G70" s="10">
        <f>G71</f>
        <v>300000</v>
      </c>
    </row>
    <row r="71" spans="1:8" x14ac:dyDescent="0.2">
      <c r="A71" s="20" t="s">
        <v>20</v>
      </c>
      <c r="B71" s="20"/>
      <c r="C71" s="21" t="s">
        <v>24</v>
      </c>
      <c r="D71" s="21" t="s">
        <v>80</v>
      </c>
      <c r="E71" s="21" t="s">
        <v>84</v>
      </c>
      <c r="F71" s="15" t="s">
        <v>22</v>
      </c>
      <c r="G71" s="10">
        <v>300000</v>
      </c>
    </row>
    <row r="72" spans="1:8" x14ac:dyDescent="0.2">
      <c r="A72" s="19" t="s">
        <v>85</v>
      </c>
      <c r="B72" s="19"/>
      <c r="C72" s="22" t="s">
        <v>86</v>
      </c>
      <c r="D72" s="22" t="s">
        <v>8</v>
      </c>
      <c r="E72" s="21"/>
      <c r="F72" s="6"/>
      <c r="G72" s="7">
        <f>G73+G80+G93+G112</f>
        <v>40033823.620000005</v>
      </c>
    </row>
    <row r="73" spans="1:8" x14ac:dyDescent="0.2">
      <c r="A73" s="20" t="s">
        <v>87</v>
      </c>
      <c r="B73" s="20"/>
      <c r="C73" s="21" t="s">
        <v>86</v>
      </c>
      <c r="D73" s="21" t="s">
        <v>7</v>
      </c>
      <c r="E73" s="21"/>
      <c r="F73" s="9"/>
      <c r="G73" s="10">
        <f>G78+G74</f>
        <v>4006.08</v>
      </c>
      <c r="H73" s="31"/>
    </row>
    <row r="74" spans="1:8" ht="21" x14ac:dyDescent="0.2">
      <c r="A74" s="19" t="s">
        <v>46</v>
      </c>
      <c r="B74" s="19"/>
      <c r="C74" s="21" t="s">
        <v>86</v>
      </c>
      <c r="D74" s="21" t="s">
        <v>7</v>
      </c>
      <c r="E74" s="21" t="s">
        <v>47</v>
      </c>
      <c r="F74" s="9"/>
      <c r="G74" s="10">
        <f>G75</f>
        <v>4006.08</v>
      </c>
    </row>
    <row r="75" spans="1:8" ht="78.75" x14ac:dyDescent="0.2">
      <c r="A75" s="20" t="s">
        <v>88</v>
      </c>
      <c r="B75" s="20"/>
      <c r="C75" s="21" t="s">
        <v>86</v>
      </c>
      <c r="D75" s="21" t="s">
        <v>7</v>
      </c>
      <c r="E75" s="21" t="s">
        <v>89</v>
      </c>
      <c r="F75" s="15"/>
      <c r="G75" s="10">
        <f>SUM(G76)</f>
        <v>4006.08</v>
      </c>
    </row>
    <row r="76" spans="1:8" x14ac:dyDescent="0.2">
      <c r="A76" s="20" t="s">
        <v>20</v>
      </c>
      <c r="B76" s="20"/>
      <c r="C76" s="21" t="s">
        <v>86</v>
      </c>
      <c r="D76" s="21" t="s">
        <v>7</v>
      </c>
      <c r="E76" s="21" t="s">
        <v>89</v>
      </c>
      <c r="F76" s="15" t="s">
        <v>22</v>
      </c>
      <c r="G76" s="10">
        <v>4006.08</v>
      </c>
    </row>
    <row r="77" spans="1:8" ht="21" x14ac:dyDescent="0.2">
      <c r="A77" s="25" t="s">
        <v>68</v>
      </c>
      <c r="B77" s="25"/>
      <c r="C77" s="21" t="s">
        <v>86</v>
      </c>
      <c r="D77" s="21" t="s">
        <v>7</v>
      </c>
      <c r="E77" s="21" t="s">
        <v>69</v>
      </c>
      <c r="F77" s="15"/>
      <c r="G77" s="10">
        <f>G78</f>
        <v>0</v>
      </c>
    </row>
    <row r="78" spans="1:8" x14ac:dyDescent="0.2">
      <c r="A78" s="20" t="s">
        <v>90</v>
      </c>
      <c r="B78" s="20"/>
      <c r="C78" s="21" t="s">
        <v>86</v>
      </c>
      <c r="D78" s="21" t="s">
        <v>7</v>
      </c>
      <c r="E78" s="21" t="s">
        <v>91</v>
      </c>
      <c r="F78" s="9"/>
      <c r="G78" s="10">
        <f>G79</f>
        <v>0</v>
      </c>
    </row>
    <row r="79" spans="1:8" x14ac:dyDescent="0.2">
      <c r="A79" s="20" t="s">
        <v>20</v>
      </c>
      <c r="B79" s="20"/>
      <c r="C79" s="21" t="s">
        <v>86</v>
      </c>
      <c r="D79" s="21" t="s">
        <v>7</v>
      </c>
      <c r="E79" s="21" t="s">
        <v>91</v>
      </c>
      <c r="F79" s="9" t="s">
        <v>22</v>
      </c>
      <c r="G79" s="10">
        <v>0</v>
      </c>
    </row>
    <row r="80" spans="1:8" x14ac:dyDescent="0.2">
      <c r="A80" s="34" t="s">
        <v>92</v>
      </c>
      <c r="B80" s="34"/>
      <c r="C80" s="21" t="s">
        <v>86</v>
      </c>
      <c r="D80" s="21" t="s">
        <v>10</v>
      </c>
      <c r="E80" s="21"/>
      <c r="F80" s="15"/>
      <c r="G80" s="7">
        <f>G81+G84+G88</f>
        <v>8479990.6999999993</v>
      </c>
    </row>
    <row r="81" spans="1:8" ht="21" x14ac:dyDescent="0.2">
      <c r="A81" s="19" t="s">
        <v>46</v>
      </c>
      <c r="B81" s="19"/>
      <c r="C81" s="21" t="s">
        <v>86</v>
      </c>
      <c r="D81" s="21" t="s">
        <v>10</v>
      </c>
      <c r="E81" s="21" t="s">
        <v>47</v>
      </c>
      <c r="F81" s="15"/>
      <c r="G81" s="7">
        <f>G82</f>
        <v>350000</v>
      </c>
    </row>
    <row r="82" spans="1:8" ht="67.5" x14ac:dyDescent="0.2">
      <c r="A82" s="20" t="s">
        <v>93</v>
      </c>
      <c r="B82" s="20"/>
      <c r="C82" s="21" t="s">
        <v>86</v>
      </c>
      <c r="D82" s="21" t="s">
        <v>10</v>
      </c>
      <c r="E82" s="21" t="s">
        <v>94</v>
      </c>
      <c r="F82" s="15"/>
      <c r="G82" s="10">
        <f>G83</f>
        <v>350000</v>
      </c>
    </row>
    <row r="83" spans="1:8" x14ac:dyDescent="0.2">
      <c r="A83" s="20" t="s">
        <v>20</v>
      </c>
      <c r="B83" s="20"/>
      <c r="C83" s="21" t="s">
        <v>86</v>
      </c>
      <c r="D83" s="21" t="s">
        <v>10</v>
      </c>
      <c r="E83" s="21" t="s">
        <v>94</v>
      </c>
      <c r="F83" s="15" t="s">
        <v>22</v>
      </c>
      <c r="G83" s="10">
        <v>350000</v>
      </c>
    </row>
    <row r="84" spans="1:8" ht="21" x14ac:dyDescent="0.2">
      <c r="A84" s="25" t="s">
        <v>68</v>
      </c>
      <c r="B84" s="25"/>
      <c r="C84" s="21" t="s">
        <v>86</v>
      </c>
      <c r="D84" s="21" t="s">
        <v>10</v>
      </c>
      <c r="E84" s="21" t="s">
        <v>69</v>
      </c>
      <c r="F84" s="15"/>
      <c r="G84" s="10">
        <f>G85</f>
        <v>6952443.6999999993</v>
      </c>
    </row>
    <row r="85" spans="1:8" ht="33.75" x14ac:dyDescent="0.2">
      <c r="A85" s="23" t="s">
        <v>151</v>
      </c>
      <c r="B85" s="23"/>
      <c r="C85" s="21" t="s">
        <v>86</v>
      </c>
      <c r="D85" s="21" t="s">
        <v>10</v>
      </c>
      <c r="E85" s="21" t="s">
        <v>95</v>
      </c>
      <c r="F85" s="15"/>
      <c r="G85" s="10">
        <f>G86+G87</f>
        <v>6952443.6999999993</v>
      </c>
    </row>
    <row r="86" spans="1:8" ht="22.5" x14ac:dyDescent="0.2">
      <c r="A86" s="20" t="s">
        <v>96</v>
      </c>
      <c r="B86" s="20"/>
      <c r="C86" s="21" t="s">
        <v>86</v>
      </c>
      <c r="D86" s="21" t="s">
        <v>10</v>
      </c>
      <c r="E86" s="21" t="s">
        <v>95</v>
      </c>
      <c r="F86" s="15" t="s">
        <v>97</v>
      </c>
      <c r="G86" s="10">
        <v>4134040.69</v>
      </c>
    </row>
    <row r="87" spans="1:8" x14ac:dyDescent="0.2">
      <c r="A87" s="20" t="s">
        <v>20</v>
      </c>
      <c r="B87" s="20"/>
      <c r="C87" s="21" t="s">
        <v>86</v>
      </c>
      <c r="D87" s="21" t="s">
        <v>10</v>
      </c>
      <c r="E87" s="21" t="s">
        <v>95</v>
      </c>
      <c r="F87" s="15" t="s">
        <v>22</v>
      </c>
      <c r="G87" s="10">
        <v>2818403.01</v>
      </c>
    </row>
    <row r="88" spans="1:8" ht="33.75" x14ac:dyDescent="0.2">
      <c r="A88" s="20" t="s">
        <v>157</v>
      </c>
      <c r="B88" s="20"/>
      <c r="C88" s="21" t="s">
        <v>86</v>
      </c>
      <c r="D88" s="21" t="s">
        <v>10</v>
      </c>
      <c r="E88" s="21" t="s">
        <v>158</v>
      </c>
      <c r="F88" s="15" t="s">
        <v>147</v>
      </c>
      <c r="G88" s="10">
        <f>SUM(G89)</f>
        <v>1177547</v>
      </c>
    </row>
    <row r="89" spans="1:8" ht="22.5" x14ac:dyDescent="0.2">
      <c r="A89" s="20" t="s">
        <v>156</v>
      </c>
      <c r="B89" s="20"/>
      <c r="C89" s="21" t="s">
        <v>86</v>
      </c>
      <c r="D89" s="21" t="s">
        <v>10</v>
      </c>
      <c r="E89" s="21" t="s">
        <v>149</v>
      </c>
      <c r="F89" s="15" t="s">
        <v>147</v>
      </c>
      <c r="G89" s="10">
        <f>SUM(G90)</f>
        <v>1177547</v>
      </c>
    </row>
    <row r="90" spans="1:8" ht="16.5" customHeight="1" x14ac:dyDescent="0.2">
      <c r="A90" s="20" t="s">
        <v>153</v>
      </c>
      <c r="B90" s="20"/>
      <c r="C90" s="21" t="s">
        <v>86</v>
      </c>
      <c r="D90" s="21" t="s">
        <v>10</v>
      </c>
      <c r="E90" s="21" t="s">
        <v>149</v>
      </c>
      <c r="F90" s="15" t="s">
        <v>154</v>
      </c>
      <c r="G90" s="10">
        <f>SUM(G91)</f>
        <v>1177547</v>
      </c>
    </row>
    <row r="91" spans="1:8" ht="45" x14ac:dyDescent="0.2">
      <c r="A91" s="20" t="s">
        <v>155</v>
      </c>
      <c r="B91" s="20"/>
      <c r="C91" s="21" t="s">
        <v>86</v>
      </c>
      <c r="D91" s="21" t="s">
        <v>10</v>
      </c>
      <c r="E91" s="21" t="s">
        <v>149</v>
      </c>
      <c r="F91" s="15" t="s">
        <v>152</v>
      </c>
      <c r="G91" s="10">
        <f>SUM(G92)</f>
        <v>1177547</v>
      </c>
    </row>
    <row r="92" spans="1:8" ht="45" x14ac:dyDescent="0.2">
      <c r="A92" s="20" t="s">
        <v>148</v>
      </c>
      <c r="B92" s="20"/>
      <c r="C92" s="21" t="s">
        <v>86</v>
      </c>
      <c r="D92" s="21" t="s">
        <v>10</v>
      </c>
      <c r="E92" s="21" t="s">
        <v>149</v>
      </c>
      <c r="F92" s="15" t="s">
        <v>150</v>
      </c>
      <c r="G92" s="10">
        <v>1177547</v>
      </c>
    </row>
    <row r="93" spans="1:8" x14ac:dyDescent="0.2">
      <c r="A93" s="36" t="s">
        <v>98</v>
      </c>
      <c r="B93" s="36"/>
      <c r="C93" s="21" t="s">
        <v>86</v>
      </c>
      <c r="D93" s="21" t="s">
        <v>19</v>
      </c>
      <c r="E93" s="21"/>
      <c r="F93" s="15"/>
      <c r="G93" s="7">
        <f>G94+G101</f>
        <v>26150310.170000002</v>
      </c>
    </row>
    <row r="94" spans="1:8" ht="21" x14ac:dyDescent="0.2">
      <c r="A94" s="19" t="s">
        <v>46</v>
      </c>
      <c r="B94" s="19"/>
      <c r="C94" s="21" t="s">
        <v>86</v>
      </c>
      <c r="D94" s="21" t="s">
        <v>19</v>
      </c>
      <c r="E94" s="21" t="s">
        <v>47</v>
      </c>
      <c r="F94" s="15"/>
      <c r="G94" s="10">
        <f>G97+G99+G95</f>
        <v>1885556</v>
      </c>
      <c r="H94" s="31"/>
    </row>
    <row r="95" spans="1:8" ht="67.5" x14ac:dyDescent="0.2">
      <c r="A95" s="20" t="s">
        <v>93</v>
      </c>
      <c r="B95" s="20"/>
      <c r="C95" s="21" t="s">
        <v>86</v>
      </c>
      <c r="D95" s="21" t="s">
        <v>19</v>
      </c>
      <c r="E95" s="21" t="s">
        <v>94</v>
      </c>
      <c r="F95" s="15"/>
      <c r="G95" s="10">
        <f>SUM(G96)</f>
        <v>100000</v>
      </c>
      <c r="H95" s="31"/>
    </row>
    <row r="96" spans="1:8" x14ac:dyDescent="0.2">
      <c r="A96" s="20" t="s">
        <v>20</v>
      </c>
      <c r="B96" s="20"/>
      <c r="C96" s="21" t="s">
        <v>86</v>
      </c>
      <c r="D96" s="21" t="s">
        <v>19</v>
      </c>
      <c r="E96" s="21" t="s">
        <v>94</v>
      </c>
      <c r="F96" s="21" t="s">
        <v>22</v>
      </c>
      <c r="G96" s="10">
        <v>100000</v>
      </c>
      <c r="H96" s="31"/>
    </row>
    <row r="97" spans="1:8" ht="33.75" x14ac:dyDescent="0.2">
      <c r="A97" s="20" t="s">
        <v>99</v>
      </c>
      <c r="B97" s="20"/>
      <c r="C97" s="21" t="s">
        <v>86</v>
      </c>
      <c r="D97" s="21" t="s">
        <v>19</v>
      </c>
      <c r="E97" s="21" t="s">
        <v>100</v>
      </c>
      <c r="F97" s="21"/>
      <c r="G97" s="10">
        <f>G98</f>
        <v>1684177</v>
      </c>
    </row>
    <row r="98" spans="1:8" x14ac:dyDescent="0.2">
      <c r="A98" s="20" t="s">
        <v>20</v>
      </c>
      <c r="B98" s="20"/>
      <c r="C98" s="21" t="s">
        <v>86</v>
      </c>
      <c r="D98" s="21" t="s">
        <v>19</v>
      </c>
      <c r="E98" s="21" t="s">
        <v>100</v>
      </c>
      <c r="F98" s="21" t="s">
        <v>22</v>
      </c>
      <c r="G98" s="10">
        <v>1684177</v>
      </c>
    </row>
    <row r="99" spans="1:8" ht="33.75" x14ac:dyDescent="0.2">
      <c r="A99" s="20" t="s">
        <v>101</v>
      </c>
      <c r="B99" s="20"/>
      <c r="C99" s="21" t="s">
        <v>86</v>
      </c>
      <c r="D99" s="21" t="s">
        <v>19</v>
      </c>
      <c r="E99" s="21" t="s">
        <v>102</v>
      </c>
      <c r="F99" s="21"/>
      <c r="G99" s="10">
        <f>G100</f>
        <v>101379</v>
      </c>
    </row>
    <row r="100" spans="1:8" x14ac:dyDescent="0.2">
      <c r="A100" s="20" t="s">
        <v>20</v>
      </c>
      <c r="B100" s="20"/>
      <c r="C100" s="21" t="s">
        <v>86</v>
      </c>
      <c r="D100" s="21" t="s">
        <v>19</v>
      </c>
      <c r="E100" s="21" t="s">
        <v>102</v>
      </c>
      <c r="F100" s="21" t="s">
        <v>22</v>
      </c>
      <c r="G100" s="10">
        <v>101379</v>
      </c>
    </row>
    <row r="101" spans="1:8" ht="21" x14ac:dyDescent="0.2">
      <c r="A101" s="25" t="s">
        <v>68</v>
      </c>
      <c r="B101" s="25"/>
      <c r="C101" s="21" t="s">
        <v>86</v>
      </c>
      <c r="D101" s="21" t="s">
        <v>19</v>
      </c>
      <c r="E101" s="21" t="s">
        <v>69</v>
      </c>
      <c r="F101" s="27"/>
      <c r="G101" s="10">
        <f>G102+G104+G106+G109</f>
        <v>24264754.170000002</v>
      </c>
    </row>
    <row r="102" spans="1:8" x14ac:dyDescent="0.2">
      <c r="A102" s="28" t="s">
        <v>103</v>
      </c>
      <c r="B102" s="28"/>
      <c r="C102" s="21" t="s">
        <v>86</v>
      </c>
      <c r="D102" s="21" t="s">
        <v>19</v>
      </c>
      <c r="E102" s="21" t="s">
        <v>104</v>
      </c>
      <c r="F102" s="15"/>
      <c r="G102" s="10">
        <f>G103</f>
        <v>12104585.34</v>
      </c>
      <c r="H102" s="31"/>
    </row>
    <row r="103" spans="1:8" x14ac:dyDescent="0.2">
      <c r="A103" s="20" t="s">
        <v>20</v>
      </c>
      <c r="B103" s="20"/>
      <c r="C103" s="21" t="s">
        <v>86</v>
      </c>
      <c r="D103" s="21" t="s">
        <v>19</v>
      </c>
      <c r="E103" s="21" t="s">
        <v>104</v>
      </c>
      <c r="F103" s="15" t="s">
        <v>22</v>
      </c>
      <c r="G103" s="10">
        <v>12104585.34</v>
      </c>
    </row>
    <row r="104" spans="1:8" x14ac:dyDescent="0.2">
      <c r="A104" s="29" t="s">
        <v>105</v>
      </c>
      <c r="B104" s="29"/>
      <c r="C104" s="21" t="s">
        <v>86</v>
      </c>
      <c r="D104" s="21" t="s">
        <v>19</v>
      </c>
      <c r="E104" s="21" t="s">
        <v>106</v>
      </c>
      <c r="F104" s="15"/>
      <c r="G104" s="10">
        <f>G105</f>
        <v>1060802</v>
      </c>
    </row>
    <row r="105" spans="1:8" x14ac:dyDescent="0.2">
      <c r="A105" s="20" t="s">
        <v>20</v>
      </c>
      <c r="B105" s="20"/>
      <c r="C105" s="21" t="s">
        <v>86</v>
      </c>
      <c r="D105" s="21" t="s">
        <v>19</v>
      </c>
      <c r="E105" s="21" t="s">
        <v>106</v>
      </c>
      <c r="F105" s="15" t="s">
        <v>22</v>
      </c>
      <c r="G105" s="10">
        <v>1060802</v>
      </c>
    </row>
    <row r="106" spans="1:8" x14ac:dyDescent="0.2">
      <c r="A106" s="20" t="s">
        <v>107</v>
      </c>
      <c r="B106" s="20"/>
      <c r="C106" s="21" t="s">
        <v>86</v>
      </c>
      <c r="D106" s="21" t="s">
        <v>19</v>
      </c>
      <c r="E106" s="21" t="s">
        <v>108</v>
      </c>
      <c r="F106" s="15"/>
      <c r="G106" s="10">
        <f>G107+G108</f>
        <v>542715.01</v>
      </c>
    </row>
    <row r="107" spans="1:8" ht="22.5" x14ac:dyDescent="0.2">
      <c r="A107" s="20" t="s">
        <v>96</v>
      </c>
      <c r="B107" s="20"/>
      <c r="C107" s="21" t="s">
        <v>86</v>
      </c>
      <c r="D107" s="21" t="s">
        <v>19</v>
      </c>
      <c r="E107" s="21" t="s">
        <v>108</v>
      </c>
      <c r="F107" s="15" t="s">
        <v>97</v>
      </c>
      <c r="G107" s="10">
        <v>236537.57</v>
      </c>
    </row>
    <row r="108" spans="1:8" x14ac:dyDescent="0.2">
      <c r="A108" s="20" t="s">
        <v>20</v>
      </c>
      <c r="B108" s="20"/>
      <c r="C108" s="21" t="s">
        <v>86</v>
      </c>
      <c r="D108" s="21" t="s">
        <v>19</v>
      </c>
      <c r="E108" s="21" t="s">
        <v>108</v>
      </c>
      <c r="F108" s="15" t="s">
        <v>22</v>
      </c>
      <c r="G108" s="10">
        <v>306177.44</v>
      </c>
    </row>
    <row r="109" spans="1:8" x14ac:dyDescent="0.2">
      <c r="A109" s="20" t="s">
        <v>109</v>
      </c>
      <c r="B109" s="20"/>
      <c r="C109" s="21" t="s">
        <v>86</v>
      </c>
      <c r="D109" s="21" t="s">
        <v>19</v>
      </c>
      <c r="E109" s="21" t="s">
        <v>110</v>
      </c>
      <c r="F109" s="15"/>
      <c r="G109" s="10">
        <f>SUM(G110:G111)</f>
        <v>10556651.82</v>
      </c>
    </row>
    <row r="110" spans="1:8" ht="22.5" x14ac:dyDescent="0.2">
      <c r="A110" s="20" t="s">
        <v>96</v>
      </c>
      <c r="B110" s="20"/>
      <c r="C110" s="21" t="s">
        <v>86</v>
      </c>
      <c r="D110" s="21" t="s">
        <v>19</v>
      </c>
      <c r="E110" s="21" t="s">
        <v>110</v>
      </c>
      <c r="F110" s="15" t="s">
        <v>97</v>
      </c>
      <c r="G110" s="10"/>
    </row>
    <row r="111" spans="1:8" x14ac:dyDescent="0.2">
      <c r="A111" s="20" t="s">
        <v>20</v>
      </c>
      <c r="B111" s="20"/>
      <c r="C111" s="21" t="s">
        <v>86</v>
      </c>
      <c r="D111" s="21" t="s">
        <v>19</v>
      </c>
      <c r="E111" s="21" t="s">
        <v>110</v>
      </c>
      <c r="F111" s="15" t="s">
        <v>22</v>
      </c>
      <c r="G111" s="10">
        <v>10556651.82</v>
      </c>
    </row>
    <row r="112" spans="1:8" ht="21" x14ac:dyDescent="0.2">
      <c r="A112" s="34" t="s">
        <v>111</v>
      </c>
      <c r="B112" s="29"/>
      <c r="C112" s="21" t="s">
        <v>86</v>
      </c>
      <c r="D112" s="21" t="s">
        <v>86</v>
      </c>
      <c r="E112" s="21"/>
      <c r="F112" s="15"/>
      <c r="G112" s="7">
        <f>SUM(G113)</f>
        <v>5399516.6699999999</v>
      </c>
    </row>
    <row r="113" spans="1:7" x14ac:dyDescent="0.2">
      <c r="A113" s="20" t="s">
        <v>46</v>
      </c>
      <c r="B113" s="19"/>
      <c r="C113" s="21" t="s">
        <v>86</v>
      </c>
      <c r="D113" s="21" t="s">
        <v>86</v>
      </c>
      <c r="E113" s="21" t="s">
        <v>162</v>
      </c>
      <c r="F113" s="15"/>
      <c r="G113" s="10">
        <f>SUM(G114,G116)</f>
        <v>5399516.6699999999</v>
      </c>
    </row>
    <row r="114" spans="1:7" ht="33.75" x14ac:dyDescent="0.2">
      <c r="A114" s="29" t="s">
        <v>146</v>
      </c>
      <c r="B114" s="29"/>
      <c r="C114" s="21" t="s">
        <v>145</v>
      </c>
      <c r="D114" s="21" t="s">
        <v>86</v>
      </c>
      <c r="E114" s="21" t="s">
        <v>159</v>
      </c>
      <c r="F114" s="15" t="s">
        <v>147</v>
      </c>
      <c r="G114" s="10">
        <f>SUM(G115)</f>
        <v>1800000</v>
      </c>
    </row>
    <row r="115" spans="1:7" x14ac:dyDescent="0.2">
      <c r="A115" s="20" t="s">
        <v>126</v>
      </c>
      <c r="B115" s="20"/>
      <c r="C115" s="21" t="s">
        <v>86</v>
      </c>
      <c r="D115" s="21" t="s">
        <v>86</v>
      </c>
      <c r="E115" s="21" t="s">
        <v>159</v>
      </c>
      <c r="F115" s="15" t="s">
        <v>22</v>
      </c>
      <c r="G115" s="10">
        <v>1800000</v>
      </c>
    </row>
    <row r="116" spans="1:7" x14ac:dyDescent="0.2">
      <c r="A116" s="42" t="s">
        <v>68</v>
      </c>
      <c r="B116" s="25"/>
      <c r="C116" s="21" t="s">
        <v>86</v>
      </c>
      <c r="D116" s="21" t="s">
        <v>86</v>
      </c>
      <c r="E116" s="21" t="s">
        <v>112</v>
      </c>
      <c r="F116" s="15"/>
      <c r="G116" s="10">
        <f>G117</f>
        <v>3599516.67</v>
      </c>
    </row>
    <row r="117" spans="1:7" ht="45" x14ac:dyDescent="0.2">
      <c r="A117" s="29" t="s">
        <v>161</v>
      </c>
      <c r="B117" s="23"/>
      <c r="C117" s="21" t="s">
        <v>86</v>
      </c>
      <c r="D117" s="21" t="s">
        <v>86</v>
      </c>
      <c r="E117" s="21" t="s">
        <v>160</v>
      </c>
      <c r="F117" s="15" t="s">
        <v>147</v>
      </c>
      <c r="G117" s="10">
        <v>3599516.67</v>
      </c>
    </row>
    <row r="118" spans="1:7" x14ac:dyDescent="0.2">
      <c r="A118" s="20" t="s">
        <v>126</v>
      </c>
      <c r="B118" s="29"/>
      <c r="C118" s="21" t="s">
        <v>86</v>
      </c>
      <c r="D118" s="21" t="s">
        <v>86</v>
      </c>
      <c r="E118" s="21" t="s">
        <v>160</v>
      </c>
      <c r="F118" s="15" t="s">
        <v>22</v>
      </c>
      <c r="G118" s="10">
        <v>3599516.67</v>
      </c>
    </row>
    <row r="119" spans="1:7" x14ac:dyDescent="0.2">
      <c r="A119" s="36" t="s">
        <v>115</v>
      </c>
      <c r="B119" s="36"/>
      <c r="C119" s="22" t="s">
        <v>116</v>
      </c>
      <c r="D119" s="22" t="s">
        <v>8</v>
      </c>
      <c r="E119" s="22"/>
      <c r="F119" s="14"/>
      <c r="G119" s="7">
        <f>G120</f>
        <v>2884362.92</v>
      </c>
    </row>
    <row r="120" spans="1:7" x14ac:dyDescent="0.2">
      <c r="A120" s="20" t="s">
        <v>117</v>
      </c>
      <c r="B120" s="20"/>
      <c r="C120" s="21" t="s">
        <v>116</v>
      </c>
      <c r="D120" s="21" t="s">
        <v>24</v>
      </c>
      <c r="E120" s="21"/>
      <c r="F120" s="15"/>
      <c r="G120" s="10">
        <f>G121</f>
        <v>2884362.92</v>
      </c>
    </row>
    <row r="121" spans="1:7" ht="22.5" x14ac:dyDescent="0.2">
      <c r="A121" s="23" t="s">
        <v>113</v>
      </c>
      <c r="B121" s="23"/>
      <c r="C121" s="21" t="s">
        <v>116</v>
      </c>
      <c r="D121" s="21" t="s">
        <v>24</v>
      </c>
      <c r="E121" s="21" t="s">
        <v>114</v>
      </c>
      <c r="F121" s="15"/>
      <c r="G121" s="10">
        <f>G123+G122</f>
        <v>2884362.92</v>
      </c>
    </row>
    <row r="122" spans="1:7" ht="22.5" x14ac:dyDescent="0.2">
      <c r="A122" s="13" t="s">
        <v>29</v>
      </c>
      <c r="B122" s="13"/>
      <c r="C122" s="21" t="s">
        <v>116</v>
      </c>
      <c r="D122" s="21" t="s">
        <v>24</v>
      </c>
      <c r="E122" s="21" t="s">
        <v>114</v>
      </c>
      <c r="F122" s="15" t="s">
        <v>30</v>
      </c>
      <c r="G122" s="10">
        <v>79644.08</v>
      </c>
    </row>
    <row r="123" spans="1:7" x14ac:dyDescent="0.2">
      <c r="A123" s="20" t="s">
        <v>20</v>
      </c>
      <c r="B123" s="20"/>
      <c r="C123" s="21" t="s">
        <v>116</v>
      </c>
      <c r="D123" s="21" t="s">
        <v>24</v>
      </c>
      <c r="E123" s="21" t="s">
        <v>114</v>
      </c>
      <c r="F123" s="15" t="s">
        <v>22</v>
      </c>
      <c r="G123" s="10">
        <v>2804718.84</v>
      </c>
    </row>
    <row r="124" spans="1:7" x14ac:dyDescent="0.2">
      <c r="A124" s="19" t="s">
        <v>118</v>
      </c>
      <c r="B124" s="19"/>
      <c r="C124" s="21" t="s">
        <v>67</v>
      </c>
      <c r="D124" s="21" t="s">
        <v>8</v>
      </c>
      <c r="E124" s="21"/>
      <c r="F124" s="15"/>
      <c r="G124" s="7">
        <f>SUM(G125)</f>
        <v>771911</v>
      </c>
    </row>
    <row r="125" spans="1:7" ht="56.25" x14ac:dyDescent="0.2">
      <c r="A125" s="20" t="s">
        <v>119</v>
      </c>
      <c r="B125" s="20"/>
      <c r="C125" s="21" t="s">
        <v>67</v>
      </c>
      <c r="D125" s="21" t="s">
        <v>19</v>
      </c>
      <c r="E125" s="21" t="s">
        <v>120</v>
      </c>
      <c r="F125" s="15"/>
      <c r="G125" s="10">
        <f>SUM(G126:G126)</f>
        <v>771911</v>
      </c>
    </row>
    <row r="126" spans="1:7" ht="22.5" x14ac:dyDescent="0.2">
      <c r="A126" s="20" t="s">
        <v>132</v>
      </c>
      <c r="B126" s="20"/>
      <c r="C126" s="21" t="s">
        <v>67</v>
      </c>
      <c r="D126" s="21" t="s">
        <v>19</v>
      </c>
      <c r="E126" s="21" t="s">
        <v>120</v>
      </c>
      <c r="F126" s="15" t="s">
        <v>121</v>
      </c>
      <c r="G126" s="10">
        <v>771911</v>
      </c>
    </row>
    <row r="127" spans="1:7" ht="18.75" customHeight="1" x14ac:dyDescent="0.2">
      <c r="A127" s="19" t="s">
        <v>122</v>
      </c>
      <c r="B127" s="19"/>
      <c r="C127" s="22" t="s">
        <v>39</v>
      </c>
      <c r="D127" s="22" t="s">
        <v>8</v>
      </c>
      <c r="E127" s="21"/>
      <c r="F127" s="6"/>
      <c r="G127" s="7">
        <f>SUM(G128)</f>
        <v>2000000</v>
      </c>
    </row>
    <row r="128" spans="1:7" x14ac:dyDescent="0.2">
      <c r="A128" s="20" t="s">
        <v>123</v>
      </c>
      <c r="B128" s="20"/>
      <c r="C128" s="21" t="s">
        <v>39</v>
      </c>
      <c r="D128" s="21" t="s">
        <v>10</v>
      </c>
      <c r="E128" s="21"/>
      <c r="F128" s="9"/>
      <c r="G128" s="10">
        <f>SUM(G129)</f>
        <v>2000000</v>
      </c>
    </row>
    <row r="129" spans="1:7" ht="21" x14ac:dyDescent="0.2">
      <c r="A129" s="24" t="s">
        <v>68</v>
      </c>
      <c r="B129" s="24"/>
      <c r="C129" s="21" t="s">
        <v>39</v>
      </c>
      <c r="D129" s="21" t="s">
        <v>10</v>
      </c>
      <c r="E129" s="21" t="s">
        <v>69</v>
      </c>
      <c r="F129" s="9"/>
      <c r="G129" s="10">
        <f>G130</f>
        <v>2000000</v>
      </c>
    </row>
    <row r="130" spans="1:7" ht="22.5" x14ac:dyDescent="0.2">
      <c r="A130" s="23" t="s">
        <v>124</v>
      </c>
      <c r="B130" s="23"/>
      <c r="C130" s="21" t="s">
        <v>39</v>
      </c>
      <c r="D130" s="21" t="s">
        <v>10</v>
      </c>
      <c r="E130" s="21" t="s">
        <v>125</v>
      </c>
      <c r="F130" s="9"/>
      <c r="G130" s="10">
        <f>G131</f>
        <v>2000000</v>
      </c>
    </row>
    <row r="131" spans="1:7" x14ac:dyDescent="0.2">
      <c r="A131" s="20" t="s">
        <v>126</v>
      </c>
      <c r="B131" s="20"/>
      <c r="C131" s="21" t="s">
        <v>39</v>
      </c>
      <c r="D131" s="21" t="s">
        <v>10</v>
      </c>
      <c r="E131" s="21" t="s">
        <v>125</v>
      </c>
      <c r="F131" s="9" t="s">
        <v>22</v>
      </c>
      <c r="G131" s="10">
        <v>2000000</v>
      </c>
    </row>
    <row r="132" spans="1:7" x14ac:dyDescent="0.2">
      <c r="A132" s="30" t="s">
        <v>127</v>
      </c>
      <c r="B132" s="30"/>
      <c r="C132" s="21"/>
      <c r="D132" s="21"/>
      <c r="E132" s="21"/>
      <c r="F132" s="9"/>
      <c r="G132" s="7">
        <f>SUM(G127+G124+G119+G72+G58+G48+G40+G7)</f>
        <v>124527697.29000001</v>
      </c>
    </row>
  </sheetData>
  <mergeCells count="9">
    <mergeCell ref="C1:G1"/>
    <mergeCell ref="A3:G3"/>
    <mergeCell ref="A4:E4"/>
    <mergeCell ref="F4:G4"/>
    <mergeCell ref="C5:F5"/>
    <mergeCell ref="A5:A6"/>
    <mergeCell ref="B5:B6"/>
    <mergeCell ref="G5:G6"/>
    <mergeCell ref="C2:G2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Королева</cp:lastModifiedBy>
  <cp:lastPrinted>2020-01-17T10:00:53Z</cp:lastPrinted>
  <dcterms:created xsi:type="dcterms:W3CDTF">2007-09-27T04:48:00Z</dcterms:created>
  <dcterms:modified xsi:type="dcterms:W3CDTF">2020-01-17T10:01:36Z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