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1\19.02.2021\РСД 122 от 19.02.2021\"/>
    </mc:Choice>
  </mc:AlternateContent>
  <xr:revisionPtr revIDLastSave="0" documentId="13_ncr:1_{B7BE7B8C-4220-4126-9B74-524F14C0CF43}" xr6:coauthVersionLast="46" xr6:coauthVersionMax="46" xr10:uidLastSave="{00000000-0000-0000-0000-000000000000}"/>
  <bookViews>
    <workbookView xWindow="-108" yWindow="-108" windowWidth="23256" windowHeight="12576" tabRatio="601" xr2:uid="{00000000-000D-0000-FFFF-FFFF00000000}"/>
  </bookViews>
  <sheets>
    <sheet name="1" sheetId="15" r:id="rId1"/>
    <sheet name="2" sheetId="11" r:id="rId2"/>
    <sheet name="3" sheetId="12" r:id="rId3"/>
    <sheet name="4" sheetId="13" r:id="rId4"/>
  </sheets>
  <calcPr calcId="191029"/>
</workbook>
</file>

<file path=xl/calcChain.xml><?xml version="1.0" encoding="utf-8"?>
<calcChain xmlns="http://schemas.openxmlformats.org/spreadsheetml/2006/main">
  <c r="G112" i="12" l="1"/>
  <c r="G111" i="12" s="1"/>
  <c r="G110" i="12" s="1"/>
  <c r="G109" i="12" s="1"/>
  <c r="G107" i="12"/>
  <c r="G106" i="12" s="1"/>
  <c r="G104" i="12"/>
  <c r="G103" i="12" s="1"/>
  <c r="G102" i="12" s="1"/>
  <c r="G100" i="12"/>
  <c r="G98" i="12"/>
  <c r="G96" i="12"/>
  <c r="G93" i="12"/>
  <c r="G92" i="12"/>
  <c r="G90" i="12"/>
  <c r="G87" i="12" s="1"/>
  <c r="G86" i="12" s="1"/>
  <c r="G88" i="12"/>
  <c r="G84" i="12"/>
  <c r="G82" i="12"/>
  <c r="G81" i="12" s="1"/>
  <c r="G78" i="12"/>
  <c r="G77" i="12" s="1"/>
  <c r="G76" i="12" s="1"/>
  <c r="G73" i="12"/>
  <c r="G71" i="12"/>
  <c r="G70" i="12" s="1"/>
  <c r="G69" i="12" s="1"/>
  <c r="G66" i="12"/>
  <c r="G65" i="12" s="1"/>
  <c r="G61" i="12" s="1"/>
  <c r="G60" i="12" s="1"/>
  <c r="G63" i="12"/>
  <c r="G62" i="12" s="1"/>
  <c r="G57" i="12"/>
  <c r="G56" i="12"/>
  <c r="G55" i="12" s="1"/>
  <c r="G53" i="12"/>
  <c r="G52" i="12"/>
  <c r="G51" i="12" s="1"/>
  <c r="G50" i="12" s="1"/>
  <c r="G49" i="12" s="1"/>
  <c r="G43" i="12"/>
  <c r="G42" i="12"/>
  <c r="G41" i="12" s="1"/>
  <c r="G40" i="12" s="1"/>
  <c r="G37" i="12"/>
  <c r="G36" i="12" s="1"/>
  <c r="G34" i="12"/>
  <c r="G32" i="12"/>
  <c r="G31" i="12" s="1"/>
  <c r="G28" i="12"/>
  <c r="G27" i="12" s="1"/>
  <c r="G24" i="12"/>
  <c r="G17" i="12"/>
  <c r="G16" i="12" s="1"/>
  <c r="G14" i="12"/>
  <c r="G11" i="12"/>
  <c r="G10" i="12"/>
  <c r="G9" i="12" s="1"/>
  <c r="H125" i="13"/>
  <c r="G125" i="13"/>
  <c r="G124" i="13" s="1"/>
  <c r="G123" i="13" s="1"/>
  <c r="G122" i="13" s="1"/>
  <c r="H124" i="13"/>
  <c r="H123" i="13"/>
  <c r="H122" i="13" s="1"/>
  <c r="H120" i="13"/>
  <c r="G120" i="13"/>
  <c r="G119" i="13" s="1"/>
  <c r="H119" i="13"/>
  <c r="H117" i="13"/>
  <c r="H116" i="13" s="1"/>
  <c r="H115" i="13" s="1"/>
  <c r="G117" i="13"/>
  <c r="G116" i="13" s="1"/>
  <c r="G115" i="13" s="1"/>
  <c r="H112" i="13"/>
  <c r="G112" i="13"/>
  <c r="H110" i="13"/>
  <c r="H109" i="13" s="1"/>
  <c r="G110" i="13"/>
  <c r="G109" i="13" s="1"/>
  <c r="G108" i="13" s="1"/>
  <c r="G107" i="13" s="1"/>
  <c r="H104" i="13"/>
  <c r="G104" i="13"/>
  <c r="H101" i="13"/>
  <c r="G101" i="13"/>
  <c r="H99" i="13"/>
  <c r="G99" i="13"/>
  <c r="H96" i="13"/>
  <c r="G96" i="13"/>
  <c r="H95" i="13"/>
  <c r="G95" i="13"/>
  <c r="H93" i="13"/>
  <c r="G93" i="13"/>
  <c r="H91" i="13"/>
  <c r="G91" i="13"/>
  <c r="G90" i="13" s="1"/>
  <c r="G89" i="13" s="1"/>
  <c r="H90" i="13"/>
  <c r="H89" i="13"/>
  <c r="H86" i="13"/>
  <c r="H85" i="13" s="1"/>
  <c r="G86" i="13"/>
  <c r="G85" i="13"/>
  <c r="H83" i="13"/>
  <c r="G83" i="13"/>
  <c r="H82" i="13"/>
  <c r="G82" i="13"/>
  <c r="G81" i="13" s="1"/>
  <c r="H79" i="13"/>
  <c r="G79" i="13"/>
  <c r="G78" i="13" s="1"/>
  <c r="G77" i="13" s="1"/>
  <c r="G76" i="13" s="1"/>
  <c r="H78" i="13"/>
  <c r="H77" i="13"/>
  <c r="H74" i="13"/>
  <c r="G74" i="13"/>
  <c r="H72" i="13"/>
  <c r="G72" i="13"/>
  <c r="H71" i="13"/>
  <c r="H70" i="13" s="1"/>
  <c r="G71" i="13"/>
  <c r="G70" i="13" s="1"/>
  <c r="H68" i="13"/>
  <c r="G68" i="13"/>
  <c r="G67" i="13" s="1"/>
  <c r="G63" i="13" s="1"/>
  <c r="G62" i="13" s="1"/>
  <c r="H67" i="13"/>
  <c r="H65" i="13"/>
  <c r="H64" i="13" s="1"/>
  <c r="G65" i="13"/>
  <c r="G64" i="13" s="1"/>
  <c r="H59" i="13"/>
  <c r="H58" i="13" s="1"/>
  <c r="H57" i="13" s="1"/>
  <c r="G59" i="13"/>
  <c r="G58" i="13" s="1"/>
  <c r="G57" i="13" s="1"/>
  <c r="H55" i="13"/>
  <c r="G55" i="13"/>
  <c r="H52" i="13"/>
  <c r="H51" i="13" s="1"/>
  <c r="G52" i="13"/>
  <c r="H45" i="13"/>
  <c r="G45" i="13"/>
  <c r="H44" i="13"/>
  <c r="G44" i="13"/>
  <c r="H43" i="13"/>
  <c r="H42" i="13" s="1"/>
  <c r="G43" i="13"/>
  <c r="G42" i="13" s="1"/>
  <c r="H40" i="13"/>
  <c r="G40" i="13"/>
  <c r="G39" i="13" s="1"/>
  <c r="H39" i="13"/>
  <c r="H37" i="13"/>
  <c r="G37" i="13"/>
  <c r="G34" i="13" s="1"/>
  <c r="G33" i="13" s="1"/>
  <c r="H35" i="13"/>
  <c r="H34" i="13" s="1"/>
  <c r="H33" i="13" s="1"/>
  <c r="G35" i="13"/>
  <c r="H31" i="13"/>
  <c r="H30" i="13" s="1"/>
  <c r="G31" i="13"/>
  <c r="G30" i="13" s="1"/>
  <c r="H28" i="13"/>
  <c r="G28" i="13"/>
  <c r="G27" i="13" s="1"/>
  <c r="H27" i="13"/>
  <c r="H24" i="13"/>
  <c r="H17" i="13" s="1"/>
  <c r="H16" i="13" s="1"/>
  <c r="G24" i="13"/>
  <c r="G17" i="13" s="1"/>
  <c r="G16" i="13" s="1"/>
  <c r="H14" i="13"/>
  <c r="G14" i="13"/>
  <c r="H11" i="13"/>
  <c r="H10" i="13" s="1"/>
  <c r="H9" i="13" s="1"/>
  <c r="H8" i="13" s="1"/>
  <c r="G11" i="13"/>
  <c r="G10" i="13" s="1"/>
  <c r="G9" i="13" s="1"/>
  <c r="G58" i="11"/>
  <c r="F58" i="11"/>
  <c r="G124" i="11"/>
  <c r="F124" i="11"/>
  <c r="G95" i="11"/>
  <c r="F95" i="11"/>
  <c r="G44" i="11"/>
  <c r="G43" i="11" s="1"/>
  <c r="F111" i="15"/>
  <c r="F110" i="15" s="1"/>
  <c r="F109" i="15" s="1"/>
  <c r="F108" i="15" s="1"/>
  <c r="F106" i="15"/>
  <c r="F105" i="15" s="1"/>
  <c r="F103" i="15"/>
  <c r="F102" i="15" s="1"/>
  <c r="F101" i="15" s="1"/>
  <c r="F99" i="15"/>
  <c r="F97" i="15"/>
  <c r="F95" i="15"/>
  <c r="F92" i="15"/>
  <c r="F89" i="15"/>
  <c r="F87" i="15"/>
  <c r="F86" i="15" s="1"/>
  <c r="F83" i="15"/>
  <c r="F81" i="15"/>
  <c r="F80" i="15" s="1"/>
  <c r="F77" i="15"/>
  <c r="F76" i="15" s="1"/>
  <c r="F75" i="15" s="1"/>
  <c r="F72" i="15"/>
  <c r="F70" i="15"/>
  <c r="F65" i="15"/>
  <c r="F64" i="15" s="1"/>
  <c r="F62" i="15"/>
  <c r="F61" i="15"/>
  <c r="F56" i="15"/>
  <c r="F55" i="15" s="1"/>
  <c r="F54" i="15" s="1"/>
  <c r="F52" i="15"/>
  <c r="F51" i="15" s="1"/>
  <c r="F50" i="15" s="1"/>
  <c r="F49" i="15" s="1"/>
  <c r="F42" i="15"/>
  <c r="F41" i="15" s="1"/>
  <c r="F40" i="15" s="1"/>
  <c r="F39" i="15" s="1"/>
  <c r="F36" i="15"/>
  <c r="F35" i="15" s="1"/>
  <c r="F33" i="15"/>
  <c r="F31" i="15"/>
  <c r="F30" i="15" s="1"/>
  <c r="F29" i="15" s="1"/>
  <c r="F27" i="15"/>
  <c r="F26" i="15" s="1"/>
  <c r="F23" i="15"/>
  <c r="F16" i="15"/>
  <c r="F13" i="15"/>
  <c r="F10" i="15"/>
  <c r="F9" i="15" s="1"/>
  <c r="F8" i="15" s="1"/>
  <c r="F15" i="15" l="1"/>
  <c r="G80" i="12"/>
  <c r="G75" i="12"/>
  <c r="G30" i="12"/>
  <c r="G8" i="12" s="1"/>
  <c r="G115" i="12" s="1"/>
  <c r="F60" i="15"/>
  <c r="F69" i="15"/>
  <c r="F68" i="15" s="1"/>
  <c r="H81" i="13"/>
  <c r="H76" i="13" s="1"/>
  <c r="H128" i="13" s="1"/>
  <c r="H108" i="13"/>
  <c r="H107" i="13" s="1"/>
  <c r="G8" i="13"/>
  <c r="G51" i="13"/>
  <c r="G128" i="13" s="1"/>
  <c r="H63" i="13"/>
  <c r="H62" i="13" s="1"/>
  <c r="F48" i="15"/>
  <c r="F91" i="15"/>
  <c r="F85" i="15" s="1"/>
  <c r="F74" i="15" s="1"/>
  <c r="F79" i="15"/>
  <c r="F7" i="15"/>
  <c r="F59" i="15" l="1"/>
  <c r="F114" i="15" s="1"/>
  <c r="G64" i="11" l="1"/>
  <c r="F64" i="11"/>
  <c r="G116" i="11"/>
  <c r="F116" i="11"/>
  <c r="G71" i="11" l="1"/>
  <c r="F71" i="11"/>
  <c r="G78" i="11" l="1"/>
  <c r="G77" i="11" s="1"/>
  <c r="G76" i="11" s="1"/>
  <c r="F78" i="11"/>
  <c r="F77" i="11" s="1"/>
  <c r="F76" i="11" s="1"/>
  <c r="G67" i="11"/>
  <c r="G66" i="11" s="1"/>
  <c r="F67" i="11"/>
  <c r="F66" i="11" s="1"/>
  <c r="G123" i="11"/>
  <c r="G122" i="11" s="1"/>
  <c r="G121" i="11" s="1"/>
  <c r="G119" i="11"/>
  <c r="G118" i="11" s="1"/>
  <c r="G115" i="11"/>
  <c r="G114" i="11" s="1"/>
  <c r="G111" i="11"/>
  <c r="G109" i="11"/>
  <c r="G108" i="11" s="1"/>
  <c r="G103" i="11"/>
  <c r="G100" i="11"/>
  <c r="G98" i="11"/>
  <c r="G92" i="11"/>
  <c r="G90" i="11"/>
  <c r="G85" i="11"/>
  <c r="G84" i="11" s="1"/>
  <c r="G82" i="11"/>
  <c r="G81" i="11" s="1"/>
  <c r="G73" i="11"/>
  <c r="G63" i="11"/>
  <c r="G57" i="11"/>
  <c r="G56" i="11" s="1"/>
  <c r="G54" i="11"/>
  <c r="G51" i="11" s="1"/>
  <c r="G42" i="11"/>
  <c r="G41" i="11" s="1"/>
  <c r="G39" i="11"/>
  <c r="G38" i="11" s="1"/>
  <c r="G36" i="11"/>
  <c r="G34" i="11"/>
  <c r="G30" i="11"/>
  <c r="G29" i="11" s="1"/>
  <c r="G27" i="11"/>
  <c r="G26" i="11" s="1"/>
  <c r="G23" i="11"/>
  <c r="G16" i="11" s="1"/>
  <c r="G15" i="11" s="1"/>
  <c r="G13" i="11"/>
  <c r="G10" i="11"/>
  <c r="G9" i="11" s="1"/>
  <c r="G8" i="11" s="1"/>
  <c r="F123" i="11"/>
  <c r="F122" i="11" s="1"/>
  <c r="F121" i="11" s="1"/>
  <c r="F119" i="11"/>
  <c r="F118" i="11" s="1"/>
  <c r="F115" i="11"/>
  <c r="F114" i="11" s="1"/>
  <c r="F111" i="11"/>
  <c r="F109" i="11"/>
  <c r="F108" i="11" s="1"/>
  <c r="F103" i="11"/>
  <c r="F100" i="11"/>
  <c r="F98" i="11"/>
  <c r="F92" i="11"/>
  <c r="F90" i="11"/>
  <c r="F85" i="11"/>
  <c r="F84" i="11" s="1"/>
  <c r="F82" i="11"/>
  <c r="F81" i="11" s="1"/>
  <c r="F73" i="11"/>
  <c r="F63" i="11"/>
  <c r="F57" i="11"/>
  <c r="F56" i="11" s="1"/>
  <c r="F54" i="11"/>
  <c r="F51" i="11" s="1"/>
  <c r="F44" i="11"/>
  <c r="F43" i="11"/>
  <c r="F42" i="11" s="1"/>
  <c r="F41" i="11" s="1"/>
  <c r="F39" i="11"/>
  <c r="F38" i="11" s="1"/>
  <c r="F36" i="11"/>
  <c r="F34" i="11"/>
  <c r="F30" i="11"/>
  <c r="F29" i="11" s="1"/>
  <c r="F27" i="11"/>
  <c r="F26" i="11" s="1"/>
  <c r="F23" i="11"/>
  <c r="F16" i="11" s="1"/>
  <c r="F15" i="11" s="1"/>
  <c r="F13" i="11"/>
  <c r="F10" i="11"/>
  <c r="F9" i="11" s="1"/>
  <c r="F8" i="11" s="1"/>
  <c r="F33" i="11" l="1"/>
  <c r="F32" i="11" s="1"/>
  <c r="G33" i="11"/>
  <c r="G32" i="11" s="1"/>
  <c r="F107" i="11"/>
  <c r="F106" i="11" s="1"/>
  <c r="G89" i="11"/>
  <c r="F89" i="11"/>
  <c r="G80" i="11"/>
  <c r="G107" i="11"/>
  <c r="G106" i="11" s="1"/>
  <c r="G70" i="11"/>
  <c r="G69" i="11" s="1"/>
  <c r="F70" i="11"/>
  <c r="F69" i="11" s="1"/>
  <c r="G50" i="11"/>
  <c r="F50" i="11"/>
  <c r="F80" i="11"/>
  <c r="G62" i="11"/>
  <c r="G94" i="11"/>
  <c r="F94" i="11"/>
  <c r="F62" i="11"/>
  <c r="G88" i="11" l="1"/>
  <c r="G75" i="11" s="1"/>
  <c r="F88" i="11"/>
  <c r="F75" i="11" s="1"/>
  <c r="G7" i="11"/>
  <c r="F61" i="11"/>
  <c r="F7" i="11"/>
  <c r="G61" i="11"/>
  <c r="G127" i="11" l="1"/>
  <c r="F127" i="11"/>
</calcChain>
</file>

<file path=xl/sharedStrings.xml><?xml version="1.0" encoding="utf-8"?>
<sst xmlns="http://schemas.openxmlformats.org/spreadsheetml/2006/main" count="1955" uniqueCount="165">
  <si>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</si>
  <si>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</si>
  <si>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</si>
  <si>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</si>
  <si>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</si>
  <si>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</si>
  <si>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</si>
  <si>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</si>
  <si>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</si>
  <si>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</si>
  <si>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</si>
  <si>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</si>
  <si>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</si>
  <si>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</si>
  <si>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</si>
  <si>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</si>
  <si>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</si>
  <si>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</si>
  <si>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</si>
  <si>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</si>
  <si>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</si>
  <si>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</si>
  <si>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</si>
  <si>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</si>
  <si>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</si>
  <si>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</si>
  <si>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</si>
  <si>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</si>
  <si>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</si>
  <si>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</si>
  <si>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</si>
  <si>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</si>
  <si>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</si>
  <si>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</si>
  <si>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</si>
  <si>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</si>
  <si>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</si>
  <si>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</si>
  <si>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</si>
  <si>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</si>
  <si>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</si>
  <si>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</si>
  <si>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</si>
  <si>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</si>
  <si>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</si>
  <si>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</si>
  <si>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</si>
  <si>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</si>
  <si>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</si>
  <si>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</si>
  <si>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</si>
  <si>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</si>
  <si>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</si>
  <si>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</si>
  <si>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</si>
  <si>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</si>
  <si>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</si>
  <si>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</si>
  <si>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</si>
  <si>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</si>
  <si>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</si>
  <si>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</si>
  <si>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</si>
  <si>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</si>
  <si>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</si>
  <si>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</si>
  <si>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</si>
  <si>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</si>
  <si>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</si>
  <si>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</si>
  <si>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</si>
  <si>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</si>
  <si>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</si>
  <si>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</si>
  <si>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</si>
  <si>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</si>
  <si>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</si>
  <si>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</si>
  <si>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</si>
  <si>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</si>
  <si>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</si>
  <si>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</si>
  <si>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Другие вопросы в области жилищно-коммунального хозяйства</t>
  </si>
  <si>
    <t>Капитальные вложения в объекты муниципальной собственности</t>
  </si>
  <si>
    <t>Строительство газопроводов и газовых сетей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</si>
  <si>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</si>
  <si>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</si>
  <si>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</si>
  <si>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</si>
  <si>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</si>
  <si>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</si>
  <si>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</si>
  <si>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</si>
  <si>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</si>
  <si>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</si>
  <si>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</si>
  <si>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</si>
  <si>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</si>
  <si>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</si>
  <si>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</si>
  <si>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</si>
  <si>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</si>
  <si>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</si>
  <si>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</si>
  <si>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 снабжение населения топливом в пределах полномочий,установленных законодательством Российской Федерации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</si>
  <si>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</si>
  <si>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</si>
  <si>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</si>
  <si>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</si>
  <si>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</si>
  <si>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 xml:space="preserve"> Сумма             2021 год</t>
  </si>
  <si>
    <t>Сумма         2022год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</si>
  <si>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</si>
  <si>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</si>
  <si>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</si>
  <si>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</si>
  <si>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</si>
  <si>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</si>
  <si>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</si>
  <si>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</si>
  <si>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</si>
  <si>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</si>
  <si>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</si>
  <si>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</si>
  <si>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</si>
  <si>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</si>
  <si>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</si>
  <si>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</si>
  <si>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</si>
  <si>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</si>
  <si>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</si>
  <si>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</si>
  <si>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 xml:space="preserve">99 0 00 00000 </t>
  </si>
  <si>
    <t>99 0 00 00040</t>
  </si>
  <si>
    <t>99 0 00 41600</t>
  </si>
  <si>
    <t>99 0 00 12750</t>
  </si>
  <si>
    <t>99 0 00 71050</t>
  </si>
  <si>
    <t>99 0 0 00 20400</t>
  </si>
  <si>
    <t>9 0 00 60020</t>
  </si>
  <si>
    <t>99 0 00 24000</t>
  </si>
  <si>
    <t>Сумма         2023год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</si>
  <si>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2021 год</t>
  </si>
  <si>
    <t>Ведомственная структура расходов бюджета Кременкульского сельского поселения на 2021 год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</si>
  <si>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2021 год и  плановый период 2022 и 2023 годов</t>
  </si>
  <si>
    <t xml:space="preserve"> Сумма             2022 год</t>
  </si>
  <si>
    <t xml:space="preserve"> Сумма             2023 год</t>
  </si>
  <si>
    <t>Ведомственная структура расходов бюджета Кременкульского сельского поселения на плановый период 2022 и 2023 годов</t>
  </si>
  <si>
    <t>99 0 00 20004</t>
  </si>
  <si>
    <t>99 0 00 04060</t>
  </si>
  <si>
    <t xml:space="preserve"> Сумма                2021 год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</si>
  <si>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"24" декабря 2020г. № 94   "О бюджете Кременкульского сельского поселения  на 2021 год и плановый период 2022 и 2023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</si>
  <si>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"24"декабря 2020г. № 94     "О бюджете Кременкульского сельского поселения  на 2021 год и плановый период 2022 и 2023 годов "                                                                                 </t>
  </si>
  <si>
    <t xml:space="preserve">Приложение  5                                                                                               к решению Совета депутатов Кременкульского сельского поселения    от "24" декабря  2020г. №  94                                                                "О бюджете Кременкульского сельского поселения на 2021 год и плановый период 2022 и 2023 годов" </t>
  </si>
  <si>
    <t xml:space="preserve">                                                                                                                                                                                             Приложение  7                                                                               к решению Совета депутатов Кременкульского сельского поселения от "24"декабря 2020г. № 94  "О бюджете Кременкульского сельского поселения  на 2021 год и плановый период 2022 и 2023 годов "                                                                                  </t>
  </si>
  <si>
    <t xml:space="preserve">Приложение 1                                                                                         к решению Совета депутатов Кременкульского сельского поселения  от "19" февраля  2021г. № 122 "О внесении изменений в решение Совета депутатов Кременкульского сельского поселени от 24.12.2020г. № 94 "О бюджете Кременкульского сельского поселения  на 2021 год и плановый период 2022 и 2023 годов </t>
  </si>
  <si>
    <t>Закупка энергетических ресурсов</t>
  </si>
  <si>
    <t>247</t>
  </si>
  <si>
    <t>99 0 00 000000</t>
  </si>
  <si>
    <t>99 0 00 0000</t>
  </si>
  <si>
    <t>312</t>
  </si>
  <si>
    <t xml:space="preserve">99 0 00 20400 </t>
  </si>
  <si>
    <t xml:space="preserve"> Приложение 4                                                                                к решению Совета депутатов Кременкульского сельского поселения  от "19" февраля  2021г. № 122 "О внесении изменений в решение Совета депутатов Кременкульского сельского поселени от 24.12.2020г. № 94 "О бюджете Кременкульского сельского поселения  на 2021 год и плановый период 2022 и 2023 годов</t>
  </si>
  <si>
    <t xml:space="preserve">                                                                                Приложение 2                                                                                к решению Совета депутатов Кременкульского сельского поселения  от "19" февраля  2021г. № 122 "О внесении изменений в решение Совета депутатов Кременкульского сельского поселени от 24.12.2020г. № 94 "О бюджете Кременкульского сельского поселения  на 2021 год и плановый период 2022 и 2023 годов</t>
  </si>
  <si>
    <t xml:space="preserve">Приложение 3                                                                                        к решению Совета депутатов Кременкульского сельского поселения  от "19" февраля  2021г. № 122 "О внесении изменений в решение Совета депутатов Кременкульского сельского поселени от 24.12.2020г. № 94 "О бюджете Кременкульского сельского поселения  на 2021 год и плановый период 2022 и 2023 годов 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</si>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</sst>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textRotation="9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0" fillId="0" borderId="0" xfId="0" applyFont="1"/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4" fontId="10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1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4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49" fontId="4" fillId="0" borderId="2" xfId="0" applyNumberFormat="1" applyFont="1" applyBorder="1" applyAlignment="1" applyProtection="1">
      <alignment vertical="distributed" wrapText="1"/>
      <protection locked="0"/>
    </xf>
    <xf numFmtId="49" fontId="4" fillId="0" borderId="2" xfId="0" applyNumberFormat="1" applyFont="1" applyBorder="1" applyAlignment="1">
      <alignment vertical="distributed" wrapText="1"/>
    </xf>
    <xf numFmtId="49" fontId="11" fillId="0" borderId="2" xfId="0" applyNumberFormat="1" applyFont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4" fillId="2" borderId="2" xfId="1" applyFont="1" applyFill="1" applyBorder="1" applyAlignment="1">
      <alignment vertical="distributed" wrapText="1"/>
    </xf>
    <xf numFmtId="0" fontId="7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3" fillId="0" borderId="0" xfId="0" applyFont="1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"/>
  <sheetViews>
    <sheetView tabSelected="1" workbookViewId="0">
      <selection activeCell="B6" sqref="B1:B1048576"/>
    </sheetView>
  </sheetViews>
  <sheetFormatPr defaultColWidth="9" defaultRowHeight="13.2" x14ac:dyDescent="0.25"/>
  <cols>
    <col min="1" max="1" width="49.6640625" style="39" customWidth="1"/>
    <col min="2" max="2" width="4.88671875" style="39" customWidth="1"/>
    <col min="3" max="3" width="5.5546875" style="39" customWidth="1"/>
    <col min="4" max="4" width="11.6640625" style="39" customWidth="1"/>
    <col min="5" max="5" width="4.88671875" style="39" customWidth="1"/>
    <col min="6" max="6" width="12.109375" style="39" customWidth="1"/>
    <col min="7" max="7" width="12.6640625" style="39" customWidth="1"/>
    <col min="8" max="16384" width="9" style="39"/>
  </cols>
  <sheetData>
    <row r="1" spans="1:6" ht="88.5" customHeight="1" x14ac:dyDescent="0.25">
      <c r="A1" s="47"/>
      <c r="B1" s="79" t="s">
        <v>154</v>
      </c>
      <c r="C1" s="79"/>
      <c r="D1" s="79"/>
      <c r="E1" s="79"/>
      <c r="F1" s="79"/>
    </row>
    <row r="2" spans="1:6" ht="67.2" customHeight="1" x14ac:dyDescent="0.25">
      <c r="A2" s="47"/>
      <c r="B2" s="80" t="s">
        <v>150</v>
      </c>
      <c r="C2" s="80"/>
      <c r="D2" s="80"/>
      <c r="E2" s="80"/>
      <c r="F2" s="80"/>
    </row>
    <row r="3" spans="1:6" ht="40.799999999999997" customHeight="1" x14ac:dyDescent="0.25">
      <c r="A3" s="81" t="s">
        <v>141</v>
      </c>
      <c r="B3" s="81"/>
      <c r="C3" s="81"/>
      <c r="D3" s="81"/>
      <c r="E3" s="81"/>
      <c r="F3" s="81"/>
    </row>
    <row r="4" spans="1:6" ht="21.75" customHeight="1" x14ac:dyDescent="0.25">
      <c r="A4" s="82"/>
      <c r="B4" s="82"/>
      <c r="C4" s="82"/>
      <c r="D4" s="82"/>
      <c r="E4" s="83"/>
      <c r="F4" s="84"/>
    </row>
    <row r="5" spans="1:6" ht="47.25" customHeight="1" x14ac:dyDescent="0.25">
      <c r="A5" s="85" t="s">
        <v>0</v>
      </c>
      <c r="B5" s="85" t="s">
        <v>1</v>
      </c>
      <c r="C5" s="85"/>
      <c r="D5" s="85"/>
      <c r="E5" s="85"/>
      <c r="F5" s="85" t="s">
        <v>110</v>
      </c>
    </row>
    <row r="6" spans="1:6" ht="34.200000000000003" x14ac:dyDescent="0.25">
      <c r="A6" s="86"/>
      <c r="B6" s="3" t="s">
        <v>2</v>
      </c>
      <c r="C6" s="4" t="s">
        <v>3</v>
      </c>
      <c r="D6" s="4" t="s">
        <v>4</v>
      </c>
      <c r="E6" s="4" t="s">
        <v>5</v>
      </c>
      <c r="F6" s="85"/>
    </row>
    <row r="7" spans="1:6" x14ac:dyDescent="0.25">
      <c r="A7" s="48" t="s">
        <v>6</v>
      </c>
      <c r="B7" s="49" t="s">
        <v>7</v>
      </c>
      <c r="C7" s="49" t="s">
        <v>8</v>
      </c>
      <c r="D7" s="49"/>
      <c r="E7" s="49"/>
      <c r="F7" s="50">
        <f>SUM(F8+F13+F15+F29+F26)</f>
        <v>24478466</v>
      </c>
    </row>
    <row r="8" spans="1:6" ht="20.399999999999999" x14ac:dyDescent="0.25">
      <c r="A8" s="51" t="s">
        <v>9</v>
      </c>
      <c r="B8" s="52" t="s">
        <v>7</v>
      </c>
      <c r="C8" s="52" t="s">
        <v>10</v>
      </c>
      <c r="D8" s="52"/>
      <c r="E8" s="52"/>
      <c r="F8" s="53">
        <f>SUM(F9)</f>
        <v>1654200</v>
      </c>
    </row>
    <row r="9" spans="1:6" x14ac:dyDescent="0.25">
      <c r="A9" s="54" t="s">
        <v>11</v>
      </c>
      <c r="B9" s="55" t="s">
        <v>7</v>
      </c>
      <c r="C9" s="55" t="s">
        <v>10</v>
      </c>
      <c r="D9" s="55" t="s">
        <v>103</v>
      </c>
      <c r="E9" s="55"/>
      <c r="F9" s="56">
        <f>SUM(F10)</f>
        <v>1654200</v>
      </c>
    </row>
    <row r="10" spans="1:6" x14ac:dyDescent="0.25">
      <c r="A10" s="57" t="s">
        <v>12</v>
      </c>
      <c r="B10" s="55" t="s">
        <v>7</v>
      </c>
      <c r="C10" s="55" t="s">
        <v>10</v>
      </c>
      <c r="D10" s="55" t="s">
        <v>112</v>
      </c>
      <c r="E10" s="55"/>
      <c r="F10" s="56">
        <f>SUM(F11:F12)</f>
        <v>1654200</v>
      </c>
    </row>
    <row r="11" spans="1:6" x14ac:dyDescent="0.25">
      <c r="A11" s="57" t="s">
        <v>13</v>
      </c>
      <c r="B11" s="55" t="s">
        <v>7</v>
      </c>
      <c r="C11" s="55" t="s">
        <v>10</v>
      </c>
      <c r="D11" s="55" t="s">
        <v>112</v>
      </c>
      <c r="E11" s="55" t="s">
        <v>14</v>
      </c>
      <c r="F11" s="56">
        <v>1270500</v>
      </c>
    </row>
    <row r="12" spans="1:6" ht="20.399999999999999" x14ac:dyDescent="0.25">
      <c r="A12" s="57" t="s">
        <v>101</v>
      </c>
      <c r="B12" s="55" t="s">
        <v>7</v>
      </c>
      <c r="C12" s="55" t="s">
        <v>10</v>
      </c>
      <c r="D12" s="55" t="s">
        <v>112</v>
      </c>
      <c r="E12" s="55" t="s">
        <v>15</v>
      </c>
      <c r="F12" s="56">
        <v>383700</v>
      </c>
    </row>
    <row r="13" spans="1:6" ht="30.6" x14ac:dyDescent="0.25">
      <c r="A13" s="51" t="s">
        <v>16</v>
      </c>
      <c r="B13" s="52" t="s">
        <v>7</v>
      </c>
      <c r="C13" s="52" t="s">
        <v>17</v>
      </c>
      <c r="D13" s="52"/>
      <c r="E13" s="52"/>
      <c r="F13" s="53">
        <f>SUM(F14)</f>
        <v>275000</v>
      </c>
    </row>
    <row r="14" spans="1:6" x14ac:dyDescent="0.25">
      <c r="A14" s="57" t="s">
        <v>18</v>
      </c>
      <c r="B14" s="55" t="s">
        <v>7</v>
      </c>
      <c r="C14" s="55" t="s">
        <v>17</v>
      </c>
      <c r="D14" s="55" t="s">
        <v>113</v>
      </c>
      <c r="E14" s="55" t="s">
        <v>19</v>
      </c>
      <c r="F14" s="56">
        <v>275000</v>
      </c>
    </row>
    <row r="15" spans="1:6" x14ac:dyDescent="0.25">
      <c r="A15" s="51" t="s">
        <v>20</v>
      </c>
      <c r="B15" s="52" t="s">
        <v>7</v>
      </c>
      <c r="C15" s="52" t="s">
        <v>21</v>
      </c>
      <c r="D15" s="52"/>
      <c r="E15" s="52"/>
      <c r="F15" s="53">
        <f>SUM(F16+F23)</f>
        <v>19632600</v>
      </c>
    </row>
    <row r="16" spans="1:6" ht="20.399999999999999" x14ac:dyDescent="0.25">
      <c r="A16" s="54" t="s">
        <v>22</v>
      </c>
      <c r="B16" s="55" t="s">
        <v>23</v>
      </c>
      <c r="C16" s="55" t="s">
        <v>21</v>
      </c>
      <c r="D16" s="55" t="s">
        <v>113</v>
      </c>
      <c r="E16" s="55"/>
      <c r="F16" s="56">
        <f>SUM(F17:F22)</f>
        <v>19462600</v>
      </c>
    </row>
    <row r="17" spans="1:6" x14ac:dyDescent="0.25">
      <c r="A17" s="57" t="s">
        <v>13</v>
      </c>
      <c r="B17" s="55" t="s">
        <v>7</v>
      </c>
      <c r="C17" s="55" t="s">
        <v>21</v>
      </c>
      <c r="D17" s="55" t="s">
        <v>113</v>
      </c>
      <c r="E17" s="55" t="s">
        <v>14</v>
      </c>
      <c r="F17" s="56">
        <v>10505000</v>
      </c>
    </row>
    <row r="18" spans="1:6" ht="20.399999999999999" x14ac:dyDescent="0.25">
      <c r="A18" s="57" t="s">
        <v>24</v>
      </c>
      <c r="B18" s="55" t="s">
        <v>7</v>
      </c>
      <c r="C18" s="55" t="s">
        <v>21</v>
      </c>
      <c r="D18" s="55" t="s">
        <v>113</v>
      </c>
      <c r="E18" s="55" t="s">
        <v>25</v>
      </c>
      <c r="F18" s="56">
        <v>55000</v>
      </c>
    </row>
    <row r="19" spans="1:6" ht="20.399999999999999" x14ac:dyDescent="0.25">
      <c r="A19" s="57" t="s">
        <v>101</v>
      </c>
      <c r="B19" s="55" t="s">
        <v>7</v>
      </c>
      <c r="C19" s="55" t="s">
        <v>21</v>
      </c>
      <c r="D19" s="55" t="s">
        <v>113</v>
      </c>
      <c r="E19" s="55" t="s">
        <v>15</v>
      </c>
      <c r="F19" s="56">
        <v>3172600</v>
      </c>
    </row>
    <row r="20" spans="1:6" ht="20.399999999999999" x14ac:dyDescent="0.25">
      <c r="A20" s="57" t="s">
        <v>26</v>
      </c>
      <c r="B20" s="55" t="s">
        <v>7</v>
      </c>
      <c r="C20" s="55" t="s">
        <v>21</v>
      </c>
      <c r="D20" s="55" t="s">
        <v>113</v>
      </c>
      <c r="E20" s="55" t="s">
        <v>27</v>
      </c>
      <c r="F20" s="56">
        <v>977000</v>
      </c>
    </row>
    <row r="21" spans="1:6" x14ac:dyDescent="0.25">
      <c r="A21" s="57" t="s">
        <v>18</v>
      </c>
      <c r="B21" s="55" t="s">
        <v>7</v>
      </c>
      <c r="C21" s="55" t="s">
        <v>21</v>
      </c>
      <c r="D21" s="55" t="s">
        <v>113</v>
      </c>
      <c r="E21" s="55" t="s">
        <v>19</v>
      </c>
      <c r="F21" s="56">
        <v>4587390.42</v>
      </c>
    </row>
    <row r="22" spans="1:6" x14ac:dyDescent="0.25">
      <c r="A22" s="57" t="s">
        <v>155</v>
      </c>
      <c r="B22" s="55" t="s">
        <v>7</v>
      </c>
      <c r="C22" s="55" t="s">
        <v>21</v>
      </c>
      <c r="D22" s="55" t="s">
        <v>113</v>
      </c>
      <c r="E22" s="55" t="s">
        <v>156</v>
      </c>
      <c r="F22" s="56">
        <v>165609.57999999999</v>
      </c>
    </row>
    <row r="23" spans="1:6" ht="20.399999999999999" x14ac:dyDescent="0.25">
      <c r="A23" s="54" t="s">
        <v>28</v>
      </c>
      <c r="B23" s="55" t="s">
        <v>7</v>
      </c>
      <c r="C23" s="55" t="s">
        <v>21</v>
      </c>
      <c r="D23" s="55" t="s">
        <v>157</v>
      </c>
      <c r="E23" s="55"/>
      <c r="F23" s="56">
        <f>F24+F25</f>
        <v>170000</v>
      </c>
    </row>
    <row r="24" spans="1:6" x14ac:dyDescent="0.25">
      <c r="A24" s="58" t="s">
        <v>29</v>
      </c>
      <c r="B24" s="55" t="s">
        <v>7</v>
      </c>
      <c r="C24" s="55" t="s">
        <v>21</v>
      </c>
      <c r="D24" s="55" t="s">
        <v>137</v>
      </c>
      <c r="E24" s="55" t="s">
        <v>30</v>
      </c>
      <c r="F24" s="56">
        <v>50000</v>
      </c>
    </row>
    <row r="25" spans="1:6" x14ac:dyDescent="0.25">
      <c r="A25" s="59" t="s">
        <v>31</v>
      </c>
      <c r="B25" s="55" t="s">
        <v>7</v>
      </c>
      <c r="C25" s="55" t="s">
        <v>21</v>
      </c>
      <c r="D25" s="55" t="s">
        <v>113</v>
      </c>
      <c r="E25" s="55" t="s">
        <v>32</v>
      </c>
      <c r="F25" s="56">
        <v>120000</v>
      </c>
    </row>
    <row r="26" spans="1:6" x14ac:dyDescent="0.25">
      <c r="A26" s="60" t="s">
        <v>33</v>
      </c>
      <c r="B26" s="52" t="s">
        <v>7</v>
      </c>
      <c r="C26" s="52" t="s">
        <v>34</v>
      </c>
      <c r="D26" s="52"/>
      <c r="E26" s="52"/>
      <c r="F26" s="53">
        <f>SUM(F27)</f>
        <v>1000000</v>
      </c>
    </row>
    <row r="27" spans="1:6" x14ac:dyDescent="0.25">
      <c r="A27" s="59" t="s">
        <v>35</v>
      </c>
      <c r="B27" s="55" t="s">
        <v>7</v>
      </c>
      <c r="C27" s="55" t="s">
        <v>34</v>
      </c>
      <c r="D27" s="55" t="s">
        <v>114</v>
      </c>
      <c r="E27" s="55"/>
      <c r="F27" s="56">
        <f>SUM(F28)</f>
        <v>1000000</v>
      </c>
    </row>
    <row r="28" spans="1:6" x14ac:dyDescent="0.25">
      <c r="A28" s="59" t="s">
        <v>36</v>
      </c>
      <c r="B28" s="55" t="s">
        <v>7</v>
      </c>
      <c r="C28" s="55" t="s">
        <v>34</v>
      </c>
      <c r="D28" s="55" t="s">
        <v>114</v>
      </c>
      <c r="E28" s="55" t="s">
        <v>37</v>
      </c>
      <c r="F28" s="56">
        <v>1000000</v>
      </c>
    </row>
    <row r="29" spans="1:6" x14ac:dyDescent="0.25">
      <c r="A29" s="51" t="s">
        <v>38</v>
      </c>
      <c r="B29" s="52" t="s">
        <v>7</v>
      </c>
      <c r="C29" s="52" t="s">
        <v>39</v>
      </c>
      <c r="D29" s="52"/>
      <c r="E29" s="52"/>
      <c r="F29" s="53">
        <f>SUM(F30+F35)</f>
        <v>1916666</v>
      </c>
    </row>
    <row r="30" spans="1:6" x14ac:dyDescent="0.25">
      <c r="A30" s="61" t="s">
        <v>40</v>
      </c>
      <c r="B30" s="55" t="s">
        <v>7</v>
      </c>
      <c r="C30" s="55" t="s">
        <v>39</v>
      </c>
      <c r="D30" s="55" t="s">
        <v>103</v>
      </c>
      <c r="E30" s="55"/>
      <c r="F30" s="56">
        <f>SUM(F31+F33)</f>
        <v>416666</v>
      </c>
    </row>
    <row r="31" spans="1:6" ht="40.799999999999997" x14ac:dyDescent="0.25">
      <c r="A31" s="61" t="s">
        <v>102</v>
      </c>
      <c r="B31" s="62" t="s">
        <v>7</v>
      </c>
      <c r="C31" s="62" t="s">
        <v>39</v>
      </c>
      <c r="D31" s="62" t="s">
        <v>115</v>
      </c>
      <c r="E31" s="55"/>
      <c r="F31" s="56">
        <f>SUM(F32)</f>
        <v>413622</v>
      </c>
    </row>
    <row r="32" spans="1:6" x14ac:dyDescent="0.25">
      <c r="A32" s="61" t="s">
        <v>41</v>
      </c>
      <c r="B32" s="62" t="s">
        <v>7</v>
      </c>
      <c r="C32" s="62" t="s">
        <v>39</v>
      </c>
      <c r="D32" s="62" t="s">
        <v>115</v>
      </c>
      <c r="E32" s="55" t="s">
        <v>42</v>
      </c>
      <c r="F32" s="56">
        <v>413622</v>
      </c>
    </row>
    <row r="33" spans="1:6" ht="20.399999999999999" x14ac:dyDescent="0.25">
      <c r="A33" s="61" t="s">
        <v>43</v>
      </c>
      <c r="B33" s="62" t="s">
        <v>7</v>
      </c>
      <c r="C33" s="62" t="s">
        <v>39</v>
      </c>
      <c r="D33" s="62" t="s">
        <v>116</v>
      </c>
      <c r="E33" s="62"/>
      <c r="F33" s="56">
        <f>F34</f>
        <v>3044</v>
      </c>
    </row>
    <row r="34" spans="1:6" x14ac:dyDescent="0.25">
      <c r="A34" s="61" t="s">
        <v>18</v>
      </c>
      <c r="B34" s="62" t="s">
        <v>7</v>
      </c>
      <c r="C34" s="62" t="s">
        <v>39</v>
      </c>
      <c r="D34" s="62" t="s">
        <v>117</v>
      </c>
      <c r="E34" s="62" t="s">
        <v>19</v>
      </c>
      <c r="F34" s="56">
        <v>3044</v>
      </c>
    </row>
    <row r="35" spans="1:6" x14ac:dyDescent="0.25">
      <c r="A35" s="61" t="s">
        <v>11</v>
      </c>
      <c r="B35" s="62" t="s">
        <v>7</v>
      </c>
      <c r="C35" s="62" t="s">
        <v>39</v>
      </c>
      <c r="D35" s="62" t="s">
        <v>103</v>
      </c>
      <c r="E35" s="55"/>
      <c r="F35" s="56">
        <f>F36</f>
        <v>1500000</v>
      </c>
    </row>
    <row r="36" spans="1:6" x14ac:dyDescent="0.25">
      <c r="A36" s="61" t="s">
        <v>44</v>
      </c>
      <c r="B36" s="62" t="s">
        <v>7</v>
      </c>
      <c r="C36" s="62" t="s">
        <v>39</v>
      </c>
      <c r="D36" s="62" t="s">
        <v>113</v>
      </c>
      <c r="E36" s="55"/>
      <c r="F36" s="56">
        <f>F37+F38</f>
        <v>1500000</v>
      </c>
    </row>
    <row r="37" spans="1:6" x14ac:dyDescent="0.25">
      <c r="A37" s="61" t="s">
        <v>18</v>
      </c>
      <c r="B37" s="62" t="s">
        <v>7</v>
      </c>
      <c r="C37" s="62" t="s">
        <v>39</v>
      </c>
      <c r="D37" s="62" t="s">
        <v>113</v>
      </c>
      <c r="E37" s="55" t="s">
        <v>19</v>
      </c>
      <c r="F37" s="56">
        <v>1495920.21</v>
      </c>
    </row>
    <row r="38" spans="1:6" x14ac:dyDescent="0.25">
      <c r="A38" s="61" t="s">
        <v>155</v>
      </c>
      <c r="B38" s="62" t="s">
        <v>7</v>
      </c>
      <c r="C38" s="62" t="s">
        <v>39</v>
      </c>
      <c r="D38" s="62" t="s">
        <v>113</v>
      </c>
      <c r="E38" s="55" t="s">
        <v>156</v>
      </c>
      <c r="F38" s="56">
        <v>4079.79</v>
      </c>
    </row>
    <row r="39" spans="1:6" x14ac:dyDescent="0.25">
      <c r="A39" s="63" t="s">
        <v>45</v>
      </c>
      <c r="B39" s="64" t="s">
        <v>10</v>
      </c>
      <c r="C39" s="64" t="s">
        <v>8</v>
      </c>
      <c r="D39" s="62"/>
      <c r="E39" s="49"/>
      <c r="F39" s="50">
        <f>F40</f>
        <v>453148</v>
      </c>
    </row>
    <row r="40" spans="1:6" x14ac:dyDescent="0.25">
      <c r="A40" s="61" t="s">
        <v>46</v>
      </c>
      <c r="B40" s="62" t="s">
        <v>10</v>
      </c>
      <c r="C40" s="62" t="s">
        <v>17</v>
      </c>
      <c r="D40" s="62"/>
      <c r="E40" s="55"/>
      <c r="F40" s="56">
        <f>SUM(F41)</f>
        <v>453148</v>
      </c>
    </row>
    <row r="41" spans="1:6" ht="51" x14ac:dyDescent="0.25">
      <c r="A41" s="65" t="s">
        <v>47</v>
      </c>
      <c r="B41" s="62" t="s">
        <v>10</v>
      </c>
      <c r="C41" s="62" t="s">
        <v>17</v>
      </c>
      <c r="D41" s="62" t="s">
        <v>103</v>
      </c>
      <c r="E41" s="55"/>
      <c r="F41" s="56">
        <f>SUM(F42)</f>
        <v>453148</v>
      </c>
    </row>
    <row r="42" spans="1:6" ht="20.399999999999999" x14ac:dyDescent="0.25">
      <c r="A42" s="61" t="s">
        <v>48</v>
      </c>
      <c r="B42" s="62" t="s">
        <v>10</v>
      </c>
      <c r="C42" s="62" t="s">
        <v>17</v>
      </c>
      <c r="D42" s="62" t="s">
        <v>118</v>
      </c>
      <c r="E42" s="55"/>
      <c r="F42" s="56">
        <f>SUM(F43:F47)</f>
        <v>453148</v>
      </c>
    </row>
    <row r="43" spans="1:6" x14ac:dyDescent="0.25">
      <c r="A43" s="57" t="s">
        <v>13</v>
      </c>
      <c r="B43" s="62" t="s">
        <v>10</v>
      </c>
      <c r="C43" s="62" t="s">
        <v>17</v>
      </c>
      <c r="D43" s="62" t="s">
        <v>118</v>
      </c>
      <c r="E43" s="55" t="s">
        <v>14</v>
      </c>
      <c r="F43" s="56">
        <v>340159.04</v>
      </c>
    </row>
    <row r="44" spans="1:6" ht="20.399999999999999" x14ac:dyDescent="0.25">
      <c r="A44" s="57" t="s">
        <v>101</v>
      </c>
      <c r="B44" s="62" t="s">
        <v>10</v>
      </c>
      <c r="C44" s="62" t="s">
        <v>17</v>
      </c>
      <c r="D44" s="62" t="s">
        <v>118</v>
      </c>
      <c r="E44" s="55" t="s">
        <v>15</v>
      </c>
      <c r="F44" s="56">
        <v>102740.97</v>
      </c>
    </row>
    <row r="45" spans="1:6" ht="20.399999999999999" x14ac:dyDescent="0.25">
      <c r="A45" s="57" t="s">
        <v>26</v>
      </c>
      <c r="B45" s="62" t="s">
        <v>10</v>
      </c>
      <c r="C45" s="62" t="s">
        <v>17</v>
      </c>
      <c r="D45" s="62" t="s">
        <v>118</v>
      </c>
      <c r="E45" s="55" t="s">
        <v>27</v>
      </c>
      <c r="F45" s="56">
        <v>6061.2</v>
      </c>
    </row>
    <row r="46" spans="1:6" x14ac:dyDescent="0.25">
      <c r="A46" s="61" t="s">
        <v>18</v>
      </c>
      <c r="B46" s="62" t="s">
        <v>10</v>
      </c>
      <c r="C46" s="62" t="s">
        <v>17</v>
      </c>
      <c r="D46" s="62" t="s">
        <v>118</v>
      </c>
      <c r="E46" s="55" t="s">
        <v>19</v>
      </c>
      <c r="F46" s="56">
        <v>1462.92</v>
      </c>
    </row>
    <row r="47" spans="1:6" x14ac:dyDescent="0.25">
      <c r="A47" s="61" t="s">
        <v>155</v>
      </c>
      <c r="B47" s="62" t="s">
        <v>10</v>
      </c>
      <c r="C47" s="62" t="s">
        <v>17</v>
      </c>
      <c r="D47" s="62" t="s">
        <v>118</v>
      </c>
      <c r="E47" s="55" t="s">
        <v>156</v>
      </c>
      <c r="F47" s="56">
        <v>2723.87</v>
      </c>
    </row>
    <row r="48" spans="1:6" x14ac:dyDescent="0.25">
      <c r="A48" s="63" t="s">
        <v>49</v>
      </c>
      <c r="B48" s="64" t="s">
        <v>17</v>
      </c>
      <c r="C48" s="64" t="s">
        <v>8</v>
      </c>
      <c r="D48" s="64"/>
      <c r="E48" s="49"/>
      <c r="F48" s="50">
        <f>F49+F54</f>
        <v>2800000</v>
      </c>
    </row>
    <row r="49" spans="1:6" ht="20.399999999999999" x14ac:dyDescent="0.25">
      <c r="A49" s="66" t="s">
        <v>50</v>
      </c>
      <c r="B49" s="67" t="s">
        <v>17</v>
      </c>
      <c r="C49" s="67" t="s">
        <v>51</v>
      </c>
      <c r="D49" s="67" t="s">
        <v>139</v>
      </c>
      <c r="E49" s="52"/>
      <c r="F49" s="53">
        <f>SUM(F50)</f>
        <v>600000</v>
      </c>
    </row>
    <row r="50" spans="1:6" ht="30.6" x14ac:dyDescent="0.25">
      <c r="A50" s="61" t="s">
        <v>52</v>
      </c>
      <c r="B50" s="62" t="s">
        <v>17</v>
      </c>
      <c r="C50" s="62" t="s">
        <v>51</v>
      </c>
      <c r="D50" s="62" t="s">
        <v>139</v>
      </c>
      <c r="E50" s="62"/>
      <c r="F50" s="56">
        <f>SUM(F51)</f>
        <v>600000</v>
      </c>
    </row>
    <row r="51" spans="1:6" x14ac:dyDescent="0.25">
      <c r="A51" s="61" t="s">
        <v>18</v>
      </c>
      <c r="B51" s="62" t="s">
        <v>17</v>
      </c>
      <c r="C51" s="62" t="s">
        <v>51</v>
      </c>
      <c r="D51" s="62" t="s">
        <v>139</v>
      </c>
      <c r="E51" s="62"/>
      <c r="F51" s="56">
        <f>SUM(F52)</f>
        <v>600000</v>
      </c>
    </row>
    <row r="52" spans="1:6" ht="20.399999999999999" x14ac:dyDescent="0.25">
      <c r="A52" s="61" t="s">
        <v>98</v>
      </c>
      <c r="B52" s="62" t="s">
        <v>17</v>
      </c>
      <c r="C52" s="62" t="s">
        <v>51</v>
      </c>
      <c r="D52" s="62" t="s">
        <v>139</v>
      </c>
      <c r="E52" s="62"/>
      <c r="F52" s="56">
        <f>SUM(F53)</f>
        <v>600000</v>
      </c>
    </row>
    <row r="53" spans="1:6" x14ac:dyDescent="0.25">
      <c r="A53" s="61" t="s">
        <v>18</v>
      </c>
      <c r="B53" s="62" t="s">
        <v>17</v>
      </c>
      <c r="C53" s="62" t="s">
        <v>51</v>
      </c>
      <c r="D53" s="62" t="s">
        <v>139</v>
      </c>
      <c r="E53" s="62" t="s">
        <v>19</v>
      </c>
      <c r="F53" s="56">
        <v>600000</v>
      </c>
    </row>
    <row r="54" spans="1:6" x14ac:dyDescent="0.25">
      <c r="A54" s="66" t="s">
        <v>53</v>
      </c>
      <c r="B54" s="67" t="s">
        <v>17</v>
      </c>
      <c r="C54" s="67" t="s">
        <v>54</v>
      </c>
      <c r="D54" s="67"/>
      <c r="E54" s="52"/>
      <c r="F54" s="53">
        <f>F55</f>
        <v>2200000</v>
      </c>
    </row>
    <row r="55" spans="1:6" x14ac:dyDescent="0.25">
      <c r="A55" s="65" t="s">
        <v>55</v>
      </c>
      <c r="B55" s="62" t="s">
        <v>17</v>
      </c>
      <c r="C55" s="62" t="s">
        <v>54</v>
      </c>
      <c r="D55" s="62" t="s">
        <v>103</v>
      </c>
      <c r="E55" s="55"/>
      <c r="F55" s="56">
        <f>F56</f>
        <v>2200000</v>
      </c>
    </row>
    <row r="56" spans="1:6" ht="20.399999999999999" x14ac:dyDescent="0.25">
      <c r="A56" s="65" t="s">
        <v>56</v>
      </c>
      <c r="B56" s="62" t="s">
        <v>17</v>
      </c>
      <c r="C56" s="62" t="s">
        <v>54</v>
      </c>
      <c r="D56" s="62" t="s">
        <v>119</v>
      </c>
      <c r="E56" s="55"/>
      <c r="F56" s="56">
        <f>SUM(F57:F58)</f>
        <v>2200000</v>
      </c>
    </row>
    <row r="57" spans="1:6" x14ac:dyDescent="0.25">
      <c r="A57" s="61" t="s">
        <v>18</v>
      </c>
      <c r="B57" s="62" t="s">
        <v>17</v>
      </c>
      <c r="C57" s="62" t="s">
        <v>54</v>
      </c>
      <c r="D57" s="62" t="s">
        <v>119</v>
      </c>
      <c r="E57" s="55" t="s">
        <v>19</v>
      </c>
      <c r="F57" s="56">
        <v>2166946.69</v>
      </c>
    </row>
    <row r="58" spans="1:6" x14ac:dyDescent="0.25">
      <c r="A58" s="61" t="s">
        <v>155</v>
      </c>
      <c r="B58" s="62" t="s">
        <v>17</v>
      </c>
      <c r="C58" s="62" t="s">
        <v>54</v>
      </c>
      <c r="D58" s="62" t="s">
        <v>119</v>
      </c>
      <c r="E58" s="55" t="s">
        <v>156</v>
      </c>
      <c r="F58" s="56">
        <v>33053.31</v>
      </c>
    </row>
    <row r="59" spans="1:6" x14ac:dyDescent="0.25">
      <c r="A59" s="63" t="s">
        <v>57</v>
      </c>
      <c r="B59" s="64" t="s">
        <v>21</v>
      </c>
      <c r="C59" s="64" t="s">
        <v>8</v>
      </c>
      <c r="D59" s="62"/>
      <c r="E59" s="49"/>
      <c r="F59" s="50">
        <f>F60+F68</f>
        <v>47238904.229999997</v>
      </c>
    </row>
    <row r="60" spans="1:6" x14ac:dyDescent="0.25">
      <c r="A60" s="66" t="s">
        <v>58</v>
      </c>
      <c r="B60" s="67" t="s">
        <v>21</v>
      </c>
      <c r="C60" s="67" t="s">
        <v>51</v>
      </c>
      <c r="D60" s="67"/>
      <c r="E60" s="52"/>
      <c r="F60" s="53">
        <f>F64+F61</f>
        <v>46838904.229999997</v>
      </c>
    </row>
    <row r="61" spans="1:6" x14ac:dyDescent="0.25">
      <c r="A61" s="61" t="s">
        <v>40</v>
      </c>
      <c r="B61" s="62" t="s">
        <v>21</v>
      </c>
      <c r="C61" s="62" t="s">
        <v>51</v>
      </c>
      <c r="D61" s="62" t="s">
        <v>103</v>
      </c>
      <c r="E61" s="55"/>
      <c r="F61" s="56">
        <f>F62</f>
        <v>3003600</v>
      </c>
    </row>
    <row r="62" spans="1:6" ht="40.799999999999997" x14ac:dyDescent="0.25">
      <c r="A62" s="61" t="s">
        <v>59</v>
      </c>
      <c r="B62" s="62" t="s">
        <v>21</v>
      </c>
      <c r="C62" s="62" t="s">
        <v>51</v>
      </c>
      <c r="D62" s="62" t="s">
        <v>120</v>
      </c>
      <c r="E62" s="55"/>
      <c r="F62" s="56">
        <f>SUM(F63)</f>
        <v>3003600</v>
      </c>
    </row>
    <row r="63" spans="1:6" x14ac:dyDescent="0.25">
      <c r="A63" s="61" t="s">
        <v>18</v>
      </c>
      <c r="B63" s="62" t="s">
        <v>21</v>
      </c>
      <c r="C63" s="62" t="s">
        <v>51</v>
      </c>
      <c r="D63" s="62" t="s">
        <v>120</v>
      </c>
      <c r="E63" s="55" t="s">
        <v>19</v>
      </c>
      <c r="F63" s="56">
        <v>3003600</v>
      </c>
    </row>
    <row r="64" spans="1:6" x14ac:dyDescent="0.25">
      <c r="A64" s="68" t="s">
        <v>55</v>
      </c>
      <c r="B64" s="62" t="s">
        <v>21</v>
      </c>
      <c r="C64" s="62" t="s">
        <v>51</v>
      </c>
      <c r="D64" s="62" t="s">
        <v>103</v>
      </c>
      <c r="E64" s="55"/>
      <c r="F64" s="56">
        <f>SUM(F65)</f>
        <v>43835304.229999997</v>
      </c>
    </row>
    <row r="65" spans="1:7" ht="30.6" x14ac:dyDescent="0.25">
      <c r="A65" s="61" t="s">
        <v>60</v>
      </c>
      <c r="B65" s="62" t="s">
        <v>21</v>
      </c>
      <c r="C65" s="62" t="s">
        <v>51</v>
      </c>
      <c r="D65" s="62" t="s">
        <v>138</v>
      </c>
      <c r="E65" s="55"/>
      <c r="F65" s="56">
        <f>SUM(F66:F67)</f>
        <v>43835304.229999997</v>
      </c>
    </row>
    <row r="66" spans="1:7" x14ac:dyDescent="0.25">
      <c r="A66" s="61" t="s">
        <v>18</v>
      </c>
      <c r="B66" s="62" t="s">
        <v>61</v>
      </c>
      <c r="C66" s="62" t="s">
        <v>51</v>
      </c>
      <c r="D66" s="62" t="s">
        <v>121</v>
      </c>
      <c r="E66" s="55" t="s">
        <v>19</v>
      </c>
      <c r="F66" s="56">
        <v>43835304.229999997</v>
      </c>
    </row>
    <row r="67" spans="1:7" ht="20.399999999999999" x14ac:dyDescent="0.25">
      <c r="A67" s="61" t="s">
        <v>73</v>
      </c>
      <c r="B67" s="62" t="s">
        <v>61</v>
      </c>
      <c r="C67" s="62" t="s">
        <v>51</v>
      </c>
      <c r="D67" s="62" t="s">
        <v>121</v>
      </c>
      <c r="E67" s="55" t="s">
        <v>86</v>
      </c>
      <c r="F67" s="56">
        <v>0</v>
      </c>
    </row>
    <row r="68" spans="1:7" x14ac:dyDescent="0.25">
      <c r="A68" s="66" t="s">
        <v>62</v>
      </c>
      <c r="B68" s="67" t="s">
        <v>21</v>
      </c>
      <c r="C68" s="67" t="s">
        <v>63</v>
      </c>
      <c r="D68" s="67"/>
      <c r="E68" s="52"/>
      <c r="F68" s="53">
        <f>F69</f>
        <v>400000</v>
      </c>
    </row>
    <row r="69" spans="1:7" ht="20.25" customHeight="1" x14ac:dyDescent="0.25">
      <c r="A69" s="69" t="s">
        <v>11</v>
      </c>
      <c r="B69" s="62" t="s">
        <v>21</v>
      </c>
      <c r="C69" s="62" t="s">
        <v>63</v>
      </c>
      <c r="D69" s="62" t="s">
        <v>103</v>
      </c>
      <c r="E69" s="55"/>
      <c r="F69" s="56">
        <f>F70+F72</f>
        <v>400000</v>
      </c>
    </row>
    <row r="70" spans="1:7" x14ac:dyDescent="0.25">
      <c r="A70" s="61" t="s">
        <v>64</v>
      </c>
      <c r="B70" s="62" t="s">
        <v>21</v>
      </c>
      <c r="C70" s="62" t="s">
        <v>63</v>
      </c>
      <c r="D70" s="62" t="s">
        <v>122</v>
      </c>
      <c r="E70" s="55"/>
      <c r="F70" s="56">
        <f>F71</f>
        <v>300000</v>
      </c>
    </row>
    <row r="71" spans="1:7" x14ac:dyDescent="0.25">
      <c r="A71" s="61" t="s">
        <v>18</v>
      </c>
      <c r="B71" s="62" t="s">
        <v>21</v>
      </c>
      <c r="C71" s="62" t="s">
        <v>63</v>
      </c>
      <c r="D71" s="62" t="s">
        <v>122</v>
      </c>
      <c r="E71" s="55" t="s">
        <v>19</v>
      </c>
      <c r="F71" s="56">
        <v>300000</v>
      </c>
      <c r="G71" s="41"/>
    </row>
    <row r="72" spans="1:7" ht="20.399999999999999" x14ac:dyDescent="0.25">
      <c r="A72" s="70" t="s">
        <v>65</v>
      </c>
      <c r="B72" s="62" t="s">
        <v>21</v>
      </c>
      <c r="C72" s="62" t="s">
        <v>63</v>
      </c>
      <c r="D72" s="62" t="s">
        <v>123</v>
      </c>
      <c r="E72" s="55"/>
      <c r="F72" s="56">
        <f>F73</f>
        <v>100000</v>
      </c>
    </row>
    <row r="73" spans="1:7" x14ac:dyDescent="0.25">
      <c r="A73" s="61" t="s">
        <v>18</v>
      </c>
      <c r="B73" s="62" t="s">
        <v>21</v>
      </c>
      <c r="C73" s="62" t="s">
        <v>63</v>
      </c>
      <c r="D73" s="62" t="s">
        <v>123</v>
      </c>
      <c r="E73" s="55" t="s">
        <v>19</v>
      </c>
      <c r="F73" s="56">
        <v>100000</v>
      </c>
    </row>
    <row r="74" spans="1:7" x14ac:dyDescent="0.25">
      <c r="A74" s="63" t="s">
        <v>66</v>
      </c>
      <c r="B74" s="64" t="s">
        <v>67</v>
      </c>
      <c r="C74" s="64" t="s">
        <v>8</v>
      </c>
      <c r="D74" s="62"/>
      <c r="E74" s="49"/>
      <c r="F74" s="50">
        <f>SUM(F85,F79,F75)</f>
        <v>63887134</v>
      </c>
    </row>
    <row r="75" spans="1:7" x14ac:dyDescent="0.25">
      <c r="A75" s="66" t="s">
        <v>68</v>
      </c>
      <c r="B75" s="67" t="s">
        <v>67</v>
      </c>
      <c r="C75" s="67" t="s">
        <v>7</v>
      </c>
      <c r="D75" s="67"/>
      <c r="E75" s="52"/>
      <c r="F75" s="53">
        <f>F76</f>
        <v>4420</v>
      </c>
    </row>
    <row r="76" spans="1:7" x14ac:dyDescent="0.25">
      <c r="A76" s="61" t="s">
        <v>40</v>
      </c>
      <c r="B76" s="62" t="s">
        <v>67</v>
      </c>
      <c r="C76" s="62" t="s">
        <v>7</v>
      </c>
      <c r="D76" s="62" t="s">
        <v>103</v>
      </c>
      <c r="E76" s="55"/>
      <c r="F76" s="56">
        <f>F77</f>
        <v>4420</v>
      </c>
    </row>
    <row r="77" spans="1:7" ht="51" x14ac:dyDescent="0.25">
      <c r="A77" s="61" t="s">
        <v>69</v>
      </c>
      <c r="B77" s="62" t="s">
        <v>67</v>
      </c>
      <c r="C77" s="62" t="s">
        <v>7</v>
      </c>
      <c r="D77" s="62" t="s">
        <v>124</v>
      </c>
      <c r="E77" s="55"/>
      <c r="F77" s="56">
        <f>SUM(F78)</f>
        <v>4420</v>
      </c>
    </row>
    <row r="78" spans="1:7" x14ac:dyDescent="0.25">
      <c r="A78" s="61" t="s">
        <v>18</v>
      </c>
      <c r="B78" s="62" t="s">
        <v>67</v>
      </c>
      <c r="C78" s="62" t="s">
        <v>7</v>
      </c>
      <c r="D78" s="62" t="s">
        <v>124</v>
      </c>
      <c r="E78" s="55" t="s">
        <v>19</v>
      </c>
      <c r="F78" s="56">
        <v>4420</v>
      </c>
    </row>
    <row r="79" spans="1:7" x14ac:dyDescent="0.25">
      <c r="A79" s="71" t="s">
        <v>70</v>
      </c>
      <c r="B79" s="67" t="s">
        <v>67</v>
      </c>
      <c r="C79" s="67" t="s">
        <v>10</v>
      </c>
      <c r="D79" s="67"/>
      <c r="E79" s="52"/>
      <c r="F79" s="72">
        <f>F80+F83</f>
        <v>4886647</v>
      </c>
    </row>
    <row r="80" spans="1:7" x14ac:dyDescent="0.25">
      <c r="A80" s="61" t="s">
        <v>40</v>
      </c>
      <c r="B80" s="62" t="s">
        <v>67</v>
      </c>
      <c r="C80" s="62" t="s">
        <v>10</v>
      </c>
      <c r="D80" s="62" t="s">
        <v>103</v>
      </c>
      <c r="E80" s="55"/>
      <c r="F80" s="56">
        <f>F81</f>
        <v>386647</v>
      </c>
    </row>
    <row r="81" spans="1:7" ht="51" x14ac:dyDescent="0.25">
      <c r="A81" s="66" t="s">
        <v>71</v>
      </c>
      <c r="B81" s="67" t="s">
        <v>67</v>
      </c>
      <c r="C81" s="67" t="s">
        <v>10</v>
      </c>
      <c r="D81" s="67" t="s">
        <v>125</v>
      </c>
      <c r="E81" s="52"/>
      <c r="F81" s="53">
        <f>F82</f>
        <v>386647</v>
      </c>
    </row>
    <row r="82" spans="1:7" x14ac:dyDescent="0.25">
      <c r="A82" s="61" t="s">
        <v>18</v>
      </c>
      <c r="B82" s="62" t="s">
        <v>67</v>
      </c>
      <c r="C82" s="62" t="s">
        <v>10</v>
      </c>
      <c r="D82" s="62" t="s">
        <v>125</v>
      </c>
      <c r="E82" s="55" t="s">
        <v>19</v>
      </c>
      <c r="F82" s="56">
        <v>386647</v>
      </c>
    </row>
    <row r="83" spans="1:7" x14ac:dyDescent="0.25">
      <c r="A83" s="68" t="s">
        <v>55</v>
      </c>
      <c r="B83" s="62" t="s">
        <v>67</v>
      </c>
      <c r="C83" s="62" t="s">
        <v>10</v>
      </c>
      <c r="D83" s="62" t="s">
        <v>103</v>
      </c>
      <c r="E83" s="55"/>
      <c r="F83" s="56">
        <f>SUM(F84)</f>
        <v>4500000</v>
      </c>
    </row>
    <row r="84" spans="1:7" x14ac:dyDescent="0.25">
      <c r="A84" s="61" t="s">
        <v>18</v>
      </c>
      <c r="B84" s="62" t="s">
        <v>67</v>
      </c>
      <c r="C84" s="62" t="s">
        <v>10</v>
      </c>
      <c r="D84" s="62" t="s">
        <v>148</v>
      </c>
      <c r="E84" s="55" t="s">
        <v>19</v>
      </c>
      <c r="F84" s="56">
        <v>4500000</v>
      </c>
      <c r="G84" s="41"/>
    </row>
    <row r="85" spans="1:7" x14ac:dyDescent="0.25">
      <c r="A85" s="73" t="s">
        <v>75</v>
      </c>
      <c r="B85" s="67" t="s">
        <v>67</v>
      </c>
      <c r="C85" s="67" t="s">
        <v>17</v>
      </c>
      <c r="D85" s="67"/>
      <c r="E85" s="52"/>
      <c r="F85" s="72">
        <f>F86+F91</f>
        <v>58996067</v>
      </c>
    </row>
    <row r="86" spans="1:7" x14ac:dyDescent="0.25">
      <c r="A86" s="61" t="s">
        <v>40</v>
      </c>
      <c r="B86" s="62" t="s">
        <v>67</v>
      </c>
      <c r="C86" s="62" t="s">
        <v>17</v>
      </c>
      <c r="D86" s="62" t="s">
        <v>103</v>
      </c>
      <c r="E86" s="55"/>
      <c r="F86" s="56">
        <f>F87+F89</f>
        <v>1435917</v>
      </c>
    </row>
    <row r="87" spans="1:7" ht="20.399999999999999" x14ac:dyDescent="0.25">
      <c r="A87" s="61" t="s">
        <v>76</v>
      </c>
      <c r="B87" s="62" t="s">
        <v>67</v>
      </c>
      <c r="C87" s="62" t="s">
        <v>17</v>
      </c>
      <c r="D87" s="62" t="s">
        <v>126</v>
      </c>
      <c r="E87" s="62"/>
      <c r="F87" s="56">
        <f>F88</f>
        <v>1338787</v>
      </c>
    </row>
    <row r="88" spans="1:7" x14ac:dyDescent="0.25">
      <c r="A88" s="61" t="s">
        <v>18</v>
      </c>
      <c r="B88" s="62" t="s">
        <v>67</v>
      </c>
      <c r="C88" s="62" t="s">
        <v>17</v>
      </c>
      <c r="D88" s="62" t="s">
        <v>126</v>
      </c>
      <c r="E88" s="62" t="s">
        <v>19</v>
      </c>
      <c r="F88" s="56">
        <v>1338787</v>
      </c>
    </row>
    <row r="89" spans="1:7" ht="20.399999999999999" x14ac:dyDescent="0.25">
      <c r="A89" s="61" t="s">
        <v>77</v>
      </c>
      <c r="B89" s="62" t="s">
        <v>67</v>
      </c>
      <c r="C89" s="62" t="s">
        <v>17</v>
      </c>
      <c r="D89" s="62" t="s">
        <v>127</v>
      </c>
      <c r="E89" s="62"/>
      <c r="F89" s="56">
        <f>F90</f>
        <v>97130</v>
      </c>
    </row>
    <row r="90" spans="1:7" x14ac:dyDescent="0.25">
      <c r="A90" s="61" t="s">
        <v>18</v>
      </c>
      <c r="B90" s="62" t="s">
        <v>67</v>
      </c>
      <c r="C90" s="62" t="s">
        <v>17</v>
      </c>
      <c r="D90" s="62" t="s">
        <v>127</v>
      </c>
      <c r="E90" s="62" t="s">
        <v>19</v>
      </c>
      <c r="F90" s="56">
        <v>97130</v>
      </c>
      <c r="G90" s="41"/>
    </row>
    <row r="91" spans="1:7" x14ac:dyDescent="0.25">
      <c r="A91" s="68" t="s">
        <v>55</v>
      </c>
      <c r="B91" s="62" t="s">
        <v>67</v>
      </c>
      <c r="C91" s="62" t="s">
        <v>17</v>
      </c>
      <c r="D91" s="62" t="s">
        <v>103</v>
      </c>
      <c r="E91" s="74"/>
      <c r="F91" s="56">
        <f>F92+F95+F97+F99</f>
        <v>57560150</v>
      </c>
    </row>
    <row r="92" spans="1:7" x14ac:dyDescent="0.25">
      <c r="A92" s="75" t="s">
        <v>78</v>
      </c>
      <c r="B92" s="62" t="s">
        <v>67</v>
      </c>
      <c r="C92" s="62" t="s">
        <v>17</v>
      </c>
      <c r="D92" s="62" t="s">
        <v>128</v>
      </c>
      <c r="E92" s="55"/>
      <c r="F92" s="56">
        <f>SUM(F93:F94)</f>
        <v>17500000</v>
      </c>
    </row>
    <row r="93" spans="1:7" x14ac:dyDescent="0.25">
      <c r="A93" s="61" t="s">
        <v>18</v>
      </c>
      <c r="B93" s="62" t="s">
        <v>67</v>
      </c>
      <c r="C93" s="62" t="s">
        <v>17</v>
      </c>
      <c r="D93" s="62" t="s">
        <v>128</v>
      </c>
      <c r="E93" s="55" t="s">
        <v>19</v>
      </c>
      <c r="F93" s="56">
        <v>1430910.48</v>
      </c>
    </row>
    <row r="94" spans="1:7" x14ac:dyDescent="0.25">
      <c r="A94" s="61" t="s">
        <v>155</v>
      </c>
      <c r="B94" s="62" t="s">
        <v>67</v>
      </c>
      <c r="C94" s="62" t="s">
        <v>17</v>
      </c>
      <c r="D94" s="62" t="s">
        <v>128</v>
      </c>
      <c r="E94" s="55" t="s">
        <v>156</v>
      </c>
      <c r="F94" s="56">
        <v>16069089.52</v>
      </c>
    </row>
    <row r="95" spans="1:7" x14ac:dyDescent="0.25">
      <c r="A95" s="76" t="s">
        <v>79</v>
      </c>
      <c r="B95" s="62" t="s">
        <v>67</v>
      </c>
      <c r="C95" s="62" t="s">
        <v>17</v>
      </c>
      <c r="D95" s="62" t="s">
        <v>129</v>
      </c>
      <c r="E95" s="55"/>
      <c r="F95" s="56">
        <f>F96</f>
        <v>800000</v>
      </c>
    </row>
    <row r="96" spans="1:7" x14ac:dyDescent="0.25">
      <c r="A96" s="61" t="s">
        <v>18</v>
      </c>
      <c r="B96" s="62" t="s">
        <v>67</v>
      </c>
      <c r="C96" s="62" t="s">
        <v>17</v>
      </c>
      <c r="D96" s="62" t="s">
        <v>129</v>
      </c>
      <c r="E96" s="55" t="s">
        <v>19</v>
      </c>
      <c r="F96" s="56">
        <v>800000</v>
      </c>
    </row>
    <row r="97" spans="1:6" x14ac:dyDescent="0.25">
      <c r="A97" s="61" t="s">
        <v>80</v>
      </c>
      <c r="B97" s="62" t="s">
        <v>67</v>
      </c>
      <c r="C97" s="62" t="s">
        <v>17</v>
      </c>
      <c r="D97" s="62" t="s">
        <v>130</v>
      </c>
      <c r="E97" s="55"/>
      <c r="F97" s="56">
        <f>F98</f>
        <v>500000</v>
      </c>
    </row>
    <row r="98" spans="1:6" x14ac:dyDescent="0.25">
      <c r="A98" s="61" t="s">
        <v>18</v>
      </c>
      <c r="B98" s="62" t="s">
        <v>67</v>
      </c>
      <c r="C98" s="62" t="s">
        <v>17</v>
      </c>
      <c r="D98" s="62" t="s">
        <v>130</v>
      </c>
      <c r="E98" s="55" t="s">
        <v>19</v>
      </c>
      <c r="F98" s="56">
        <v>500000</v>
      </c>
    </row>
    <row r="99" spans="1:6" x14ac:dyDescent="0.25">
      <c r="A99" s="61" t="s">
        <v>81</v>
      </c>
      <c r="B99" s="62" t="s">
        <v>67</v>
      </c>
      <c r="C99" s="62" t="s">
        <v>17</v>
      </c>
      <c r="D99" s="62" t="s">
        <v>131</v>
      </c>
      <c r="E99" s="55"/>
      <c r="F99" s="56">
        <f>SUM(F100:F100)</f>
        <v>38760150</v>
      </c>
    </row>
    <row r="100" spans="1:6" x14ac:dyDescent="0.25">
      <c r="A100" s="61" t="s">
        <v>18</v>
      </c>
      <c r="B100" s="62" t="s">
        <v>67</v>
      </c>
      <c r="C100" s="62" t="s">
        <v>17</v>
      </c>
      <c r="D100" s="62" t="s">
        <v>131</v>
      </c>
      <c r="E100" s="55" t="s">
        <v>19</v>
      </c>
      <c r="F100" s="56">
        <v>38760150</v>
      </c>
    </row>
    <row r="101" spans="1:6" x14ac:dyDescent="0.25">
      <c r="A101" s="77" t="s">
        <v>88</v>
      </c>
      <c r="B101" s="64" t="s">
        <v>89</v>
      </c>
      <c r="C101" s="64" t="s">
        <v>8</v>
      </c>
      <c r="D101" s="64"/>
      <c r="E101" s="49"/>
      <c r="F101" s="50">
        <f>F102</f>
        <v>1500000</v>
      </c>
    </row>
    <row r="102" spans="1:6" x14ac:dyDescent="0.25">
      <c r="A102" s="61" t="s">
        <v>90</v>
      </c>
      <c r="B102" s="62" t="s">
        <v>89</v>
      </c>
      <c r="C102" s="62" t="s">
        <v>21</v>
      </c>
      <c r="D102" s="62" t="s">
        <v>158</v>
      </c>
      <c r="E102" s="55"/>
      <c r="F102" s="56">
        <f>F103</f>
        <v>1500000</v>
      </c>
    </row>
    <row r="103" spans="1:6" x14ac:dyDescent="0.25">
      <c r="A103" s="65" t="s">
        <v>87</v>
      </c>
      <c r="B103" s="62" t="s">
        <v>89</v>
      </c>
      <c r="C103" s="62" t="s">
        <v>21</v>
      </c>
      <c r="D103" s="62" t="s">
        <v>134</v>
      </c>
      <c r="E103" s="55"/>
      <c r="F103" s="56">
        <f>F104</f>
        <v>1500000</v>
      </c>
    </row>
    <row r="104" spans="1:6" x14ac:dyDescent="0.25">
      <c r="A104" s="61" t="s">
        <v>18</v>
      </c>
      <c r="B104" s="62" t="s">
        <v>89</v>
      </c>
      <c r="C104" s="62" t="s">
        <v>21</v>
      </c>
      <c r="D104" s="62" t="s">
        <v>134</v>
      </c>
      <c r="E104" s="55" t="s">
        <v>19</v>
      </c>
      <c r="F104" s="56">
        <v>1500000</v>
      </c>
    </row>
    <row r="105" spans="1:6" x14ac:dyDescent="0.25">
      <c r="A105" s="63" t="s">
        <v>91</v>
      </c>
      <c r="B105" s="62" t="s">
        <v>54</v>
      </c>
      <c r="C105" s="62" t="s">
        <v>8</v>
      </c>
      <c r="D105" s="62"/>
      <c r="E105" s="55"/>
      <c r="F105" s="50">
        <f>SUM(F106)</f>
        <v>1057489</v>
      </c>
    </row>
    <row r="106" spans="1:6" ht="40.799999999999997" x14ac:dyDescent="0.25">
      <c r="A106" s="61" t="s">
        <v>92</v>
      </c>
      <c r="B106" s="62" t="s">
        <v>54</v>
      </c>
      <c r="C106" s="62" t="s">
        <v>17</v>
      </c>
      <c r="D106" s="62" t="s">
        <v>135</v>
      </c>
      <c r="E106" s="55"/>
      <c r="F106" s="56">
        <f>SUM(F107:F107)</f>
        <v>1057489</v>
      </c>
    </row>
    <row r="107" spans="1:6" ht="20.399999999999999" x14ac:dyDescent="0.25">
      <c r="A107" s="61" t="s">
        <v>100</v>
      </c>
      <c r="B107" s="62" t="s">
        <v>54</v>
      </c>
      <c r="C107" s="62" t="s">
        <v>17</v>
      </c>
      <c r="D107" s="62" t="s">
        <v>135</v>
      </c>
      <c r="E107" s="55" t="s">
        <v>159</v>
      </c>
      <c r="F107" s="56">
        <v>1057489</v>
      </c>
    </row>
    <row r="108" spans="1:6" x14ac:dyDescent="0.25">
      <c r="A108" s="63" t="s">
        <v>93</v>
      </c>
      <c r="B108" s="64" t="s">
        <v>34</v>
      </c>
      <c r="C108" s="64" t="s">
        <v>8</v>
      </c>
      <c r="D108" s="62"/>
      <c r="E108" s="49"/>
      <c r="F108" s="50">
        <f>SUM(F109)</f>
        <v>2000000</v>
      </c>
    </row>
    <row r="109" spans="1:6" x14ac:dyDescent="0.25">
      <c r="A109" s="61" t="s">
        <v>94</v>
      </c>
      <c r="B109" s="62" t="s">
        <v>34</v>
      </c>
      <c r="C109" s="62" t="s">
        <v>10</v>
      </c>
      <c r="D109" s="62"/>
      <c r="E109" s="55"/>
      <c r="F109" s="56">
        <f>SUM(F110)</f>
        <v>2000000</v>
      </c>
    </row>
    <row r="110" spans="1:6" x14ac:dyDescent="0.25">
      <c r="A110" s="65" t="s">
        <v>55</v>
      </c>
      <c r="B110" s="62" t="s">
        <v>34</v>
      </c>
      <c r="C110" s="62" t="s">
        <v>10</v>
      </c>
      <c r="D110" s="62" t="s">
        <v>103</v>
      </c>
      <c r="E110" s="55"/>
      <c r="F110" s="56">
        <f>F111</f>
        <v>2000000</v>
      </c>
    </row>
    <row r="111" spans="1:6" ht="20.399999999999999" x14ac:dyDescent="0.25">
      <c r="A111" s="65" t="s">
        <v>95</v>
      </c>
      <c r="B111" s="62" t="s">
        <v>34</v>
      </c>
      <c r="C111" s="62" t="s">
        <v>10</v>
      </c>
      <c r="D111" s="62" t="s">
        <v>136</v>
      </c>
      <c r="E111" s="55"/>
      <c r="F111" s="56">
        <f>F113+F112</f>
        <v>2000000</v>
      </c>
    </row>
    <row r="112" spans="1:6" x14ac:dyDescent="0.25">
      <c r="A112" s="61" t="s">
        <v>96</v>
      </c>
      <c r="B112" s="62" t="s">
        <v>34</v>
      </c>
      <c r="C112" s="62" t="s">
        <v>10</v>
      </c>
      <c r="D112" s="62" t="s">
        <v>136</v>
      </c>
      <c r="E112" s="55" t="s">
        <v>19</v>
      </c>
      <c r="F112" s="56">
        <v>1920000</v>
      </c>
    </row>
    <row r="113" spans="1:6" x14ac:dyDescent="0.25">
      <c r="A113" s="61" t="s">
        <v>155</v>
      </c>
      <c r="B113" s="62" t="s">
        <v>34</v>
      </c>
      <c r="C113" s="62" t="s">
        <v>10</v>
      </c>
      <c r="D113" s="62" t="s">
        <v>136</v>
      </c>
      <c r="E113" s="55" t="s">
        <v>156</v>
      </c>
      <c r="F113" s="56">
        <v>80000</v>
      </c>
    </row>
    <row r="114" spans="1:6" x14ac:dyDescent="0.25">
      <c r="A114" s="78" t="s">
        <v>97</v>
      </c>
      <c r="B114" s="62"/>
      <c r="C114" s="62"/>
      <c r="D114" s="62"/>
      <c r="E114" s="55"/>
      <c r="F114" s="50">
        <f>SUM(F108,F105,F101,F74,F59,F48,F39,F7)</f>
        <v>143415141.22999999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9"/>
  <sheetViews>
    <sheetView topLeftCell="A3" workbookViewId="0">
      <selection activeCell="F21" sqref="F21"/>
    </sheetView>
  </sheetViews>
  <sheetFormatPr defaultColWidth="9" defaultRowHeight="13.2" x14ac:dyDescent="0.25"/>
  <cols>
    <col min="1" max="1" width="40.5546875" customWidth="1"/>
    <col min="2" max="2" width="4.109375" customWidth="1"/>
    <col min="3" max="3" width="4.6640625" customWidth="1"/>
    <col min="4" max="4" width="10.44140625" customWidth="1"/>
    <col min="5" max="5" width="4.6640625" customWidth="1"/>
    <col min="6" max="6" width="11" customWidth="1"/>
    <col min="7" max="7" width="10.6640625" customWidth="1"/>
  </cols>
  <sheetData>
    <row r="1" spans="1:7" ht="76.2" customHeight="1" x14ac:dyDescent="0.25">
      <c r="B1" s="87" t="s">
        <v>162</v>
      </c>
      <c r="C1" s="87"/>
      <c r="D1" s="87"/>
      <c r="E1" s="87"/>
      <c r="F1" s="87"/>
      <c r="G1" s="87"/>
    </row>
    <row r="2" spans="1:7" ht="66.599999999999994" customHeight="1" x14ac:dyDescent="0.25">
      <c r="B2" s="80" t="s">
        <v>152</v>
      </c>
      <c r="C2" s="80"/>
      <c r="D2" s="80"/>
      <c r="E2" s="80"/>
      <c r="F2" s="80"/>
      <c r="G2" s="80"/>
    </row>
    <row r="3" spans="1:7" ht="39.6" customHeight="1" x14ac:dyDescent="0.25">
      <c r="A3" s="81" t="s">
        <v>143</v>
      </c>
      <c r="B3" s="81"/>
      <c r="C3" s="81"/>
      <c r="D3" s="81"/>
      <c r="E3" s="81"/>
      <c r="F3" s="81"/>
      <c r="G3" s="81"/>
    </row>
    <row r="4" spans="1:7" ht="5.25" customHeight="1" x14ac:dyDescent="0.25">
      <c r="A4" s="82"/>
      <c r="B4" s="82"/>
      <c r="C4" s="82"/>
      <c r="D4" s="82"/>
      <c r="E4" s="83"/>
      <c r="F4" s="88"/>
    </row>
    <row r="5" spans="1:7" ht="20.25" customHeight="1" x14ac:dyDescent="0.25">
      <c r="A5" s="85" t="s">
        <v>0</v>
      </c>
      <c r="B5" s="85" t="s">
        <v>1</v>
      </c>
      <c r="C5" s="85"/>
      <c r="D5" s="85"/>
      <c r="E5" s="85"/>
      <c r="F5" s="85" t="s">
        <v>111</v>
      </c>
      <c r="G5" s="85" t="s">
        <v>140</v>
      </c>
    </row>
    <row r="6" spans="1:7" ht="34.200000000000003" x14ac:dyDescent="0.25">
      <c r="A6" s="86"/>
      <c r="B6" s="3" t="s">
        <v>2</v>
      </c>
      <c r="C6" s="4" t="s">
        <v>3</v>
      </c>
      <c r="D6" s="4" t="s">
        <v>4</v>
      </c>
      <c r="E6" s="4" t="s">
        <v>5</v>
      </c>
      <c r="F6" s="85"/>
      <c r="G6" s="85"/>
    </row>
    <row r="7" spans="1:7" x14ac:dyDescent="0.25">
      <c r="A7" s="5" t="s">
        <v>6</v>
      </c>
      <c r="B7" s="6" t="s">
        <v>7</v>
      </c>
      <c r="C7" s="6" t="s">
        <v>8</v>
      </c>
      <c r="D7" s="6"/>
      <c r="E7" s="6"/>
      <c r="F7" s="7">
        <f>SUM(F8+F13+F15+F32+F26+F29)</f>
        <v>20621466</v>
      </c>
      <c r="G7" s="7">
        <f>SUM(G8+G13+G15+G32+G26+G29)</f>
        <v>22203466</v>
      </c>
    </row>
    <row r="8" spans="1:7" ht="20.399999999999999" x14ac:dyDescent="0.25">
      <c r="A8" s="11" t="s">
        <v>9</v>
      </c>
      <c r="B8" s="9" t="s">
        <v>7</v>
      </c>
      <c r="C8" s="9" t="s">
        <v>10</v>
      </c>
      <c r="D8" s="9"/>
      <c r="E8" s="9"/>
      <c r="F8" s="10">
        <f>SUM(F9)</f>
        <v>1654200</v>
      </c>
      <c r="G8" s="10">
        <f>SUM(G9)</f>
        <v>1654200</v>
      </c>
    </row>
    <row r="9" spans="1:7" x14ac:dyDescent="0.25">
      <c r="A9" s="8" t="s">
        <v>11</v>
      </c>
      <c r="B9" s="9" t="s">
        <v>7</v>
      </c>
      <c r="C9" s="9" t="s">
        <v>10</v>
      </c>
      <c r="D9" s="9" t="s">
        <v>103</v>
      </c>
      <c r="E9" s="9"/>
      <c r="F9" s="10">
        <f>SUM(F10)</f>
        <v>1654200</v>
      </c>
      <c r="G9" s="10">
        <f>SUM(G10)</f>
        <v>1654200</v>
      </c>
    </row>
    <row r="10" spans="1:7" x14ac:dyDescent="0.25">
      <c r="A10" s="11" t="s">
        <v>12</v>
      </c>
      <c r="B10" s="9" t="s">
        <v>7</v>
      </c>
      <c r="C10" s="9" t="s">
        <v>10</v>
      </c>
      <c r="D10" s="9" t="s">
        <v>112</v>
      </c>
      <c r="E10" s="9"/>
      <c r="F10" s="10">
        <f>SUM(F11:F12)</f>
        <v>1654200</v>
      </c>
      <c r="G10" s="10">
        <f>SUM(G11:G12)</f>
        <v>1654200</v>
      </c>
    </row>
    <row r="11" spans="1:7" ht="20.399999999999999" x14ac:dyDescent="0.25">
      <c r="A11" s="11" t="s">
        <v>13</v>
      </c>
      <c r="B11" s="9" t="s">
        <v>7</v>
      </c>
      <c r="C11" s="9" t="s">
        <v>10</v>
      </c>
      <c r="D11" s="9" t="s">
        <v>112</v>
      </c>
      <c r="E11" s="9" t="s">
        <v>14</v>
      </c>
      <c r="F11" s="10">
        <v>1270500</v>
      </c>
      <c r="G11" s="10">
        <v>1270500</v>
      </c>
    </row>
    <row r="12" spans="1:7" ht="20.399999999999999" x14ac:dyDescent="0.25">
      <c r="A12" s="11" t="s">
        <v>101</v>
      </c>
      <c r="B12" s="9" t="s">
        <v>7</v>
      </c>
      <c r="C12" s="9" t="s">
        <v>10</v>
      </c>
      <c r="D12" s="9" t="s">
        <v>112</v>
      </c>
      <c r="E12" s="9" t="s">
        <v>15</v>
      </c>
      <c r="F12" s="10">
        <v>383700</v>
      </c>
      <c r="G12" s="10">
        <v>383700</v>
      </c>
    </row>
    <row r="13" spans="1:7" ht="36" customHeight="1" x14ac:dyDescent="0.25">
      <c r="A13" s="12" t="s">
        <v>16</v>
      </c>
      <c r="B13" s="9" t="s">
        <v>7</v>
      </c>
      <c r="C13" s="9" t="s">
        <v>17</v>
      </c>
      <c r="D13" s="9"/>
      <c r="E13" s="9"/>
      <c r="F13" s="10">
        <f>SUM(F14)</f>
        <v>275000</v>
      </c>
      <c r="G13" s="10">
        <f>SUM(G14)</f>
        <v>275000</v>
      </c>
    </row>
    <row r="14" spans="1:7" ht="13.5" customHeight="1" x14ac:dyDescent="0.25">
      <c r="A14" s="11" t="s">
        <v>18</v>
      </c>
      <c r="B14" s="9" t="s">
        <v>7</v>
      </c>
      <c r="C14" s="9" t="s">
        <v>17</v>
      </c>
      <c r="D14" s="9" t="s">
        <v>113</v>
      </c>
      <c r="E14" s="9" t="s">
        <v>19</v>
      </c>
      <c r="F14" s="10">
        <v>275000</v>
      </c>
      <c r="G14" s="10">
        <v>275000</v>
      </c>
    </row>
    <row r="15" spans="1:7" x14ac:dyDescent="0.25">
      <c r="A15" s="13" t="s">
        <v>20</v>
      </c>
      <c r="B15" s="15" t="s">
        <v>7</v>
      </c>
      <c r="C15" s="15" t="s">
        <v>21</v>
      </c>
      <c r="D15" s="9"/>
      <c r="E15" s="15"/>
      <c r="F15" s="10">
        <f>SUM(F16)</f>
        <v>14775600</v>
      </c>
      <c r="G15" s="10">
        <f>SUM(G16)</f>
        <v>16457600</v>
      </c>
    </row>
    <row r="16" spans="1:7" ht="21" customHeight="1" x14ac:dyDescent="0.25">
      <c r="A16" s="8" t="s">
        <v>22</v>
      </c>
      <c r="B16" s="9" t="s">
        <v>23</v>
      </c>
      <c r="C16" s="9" t="s">
        <v>21</v>
      </c>
      <c r="D16" s="9" t="s">
        <v>113</v>
      </c>
      <c r="E16" s="9"/>
      <c r="F16" s="10">
        <f>SUM(F17:F23)</f>
        <v>14775600</v>
      </c>
      <c r="G16" s="10">
        <f>SUM(G17:G23)</f>
        <v>16457600</v>
      </c>
    </row>
    <row r="17" spans="1:7" ht="20.399999999999999" x14ac:dyDescent="0.25">
      <c r="A17" s="11" t="s">
        <v>13</v>
      </c>
      <c r="B17" s="9" t="s">
        <v>7</v>
      </c>
      <c r="C17" s="9" t="s">
        <v>21</v>
      </c>
      <c r="D17" s="9" t="s">
        <v>113</v>
      </c>
      <c r="E17" s="9" t="s">
        <v>14</v>
      </c>
      <c r="F17" s="10">
        <v>10505000</v>
      </c>
      <c r="G17" s="10">
        <v>10505000</v>
      </c>
    </row>
    <row r="18" spans="1:7" ht="20.399999999999999" x14ac:dyDescent="0.25">
      <c r="A18" s="13" t="s">
        <v>24</v>
      </c>
      <c r="B18" s="15" t="s">
        <v>7</v>
      </c>
      <c r="C18" s="15" t="s">
        <v>21</v>
      </c>
      <c r="D18" s="15" t="s">
        <v>113</v>
      </c>
      <c r="E18" s="15" t="s">
        <v>25</v>
      </c>
      <c r="F18" s="10">
        <v>60000</v>
      </c>
      <c r="G18" s="10">
        <v>60000</v>
      </c>
    </row>
    <row r="19" spans="1:7" ht="35.25" customHeight="1" x14ac:dyDescent="0.25">
      <c r="A19" s="11" t="s">
        <v>101</v>
      </c>
      <c r="B19" s="15" t="s">
        <v>7</v>
      </c>
      <c r="C19" s="15" t="s">
        <v>21</v>
      </c>
      <c r="D19" s="15" t="s">
        <v>113</v>
      </c>
      <c r="E19" s="15" t="s">
        <v>15</v>
      </c>
      <c r="F19" s="10">
        <v>3172600</v>
      </c>
      <c r="G19" s="10">
        <v>3172600</v>
      </c>
    </row>
    <row r="20" spans="1:7" ht="20.399999999999999" x14ac:dyDescent="0.25">
      <c r="A20" s="13" t="s">
        <v>26</v>
      </c>
      <c r="B20" s="15" t="s">
        <v>7</v>
      </c>
      <c r="C20" s="15" t="s">
        <v>21</v>
      </c>
      <c r="D20" s="15" t="s">
        <v>113</v>
      </c>
      <c r="E20" s="15" t="s">
        <v>27</v>
      </c>
      <c r="F20" s="10">
        <v>650000</v>
      </c>
      <c r="G20" s="10">
        <v>650000</v>
      </c>
    </row>
    <row r="21" spans="1:7" ht="14.25" customHeight="1" x14ac:dyDescent="0.25">
      <c r="A21" s="11" t="s">
        <v>18</v>
      </c>
      <c r="B21" s="15" t="s">
        <v>7</v>
      </c>
      <c r="C21" s="15" t="s">
        <v>21</v>
      </c>
      <c r="D21" s="9" t="s">
        <v>113</v>
      </c>
      <c r="E21" s="15" t="s">
        <v>19</v>
      </c>
      <c r="F21" s="10" t="s">
        <v>164</v>
      </c>
      <c r="G21" s="10">
        <v>1682000</v>
      </c>
    </row>
    <row r="22" spans="1:7" ht="14.25" customHeight="1" x14ac:dyDescent="0.25">
      <c r="A22" s="11" t="s">
        <v>155</v>
      </c>
      <c r="B22" s="15" t="s">
        <v>7</v>
      </c>
      <c r="C22" s="15" t="s">
        <v>21</v>
      </c>
      <c r="D22" s="9" t="s">
        <v>160</v>
      </c>
      <c r="E22" s="15" t="s">
        <v>156</v>
      </c>
      <c r="F22" s="10">
        <v>168000</v>
      </c>
      <c r="G22" s="10">
        <v>168000</v>
      </c>
    </row>
    <row r="23" spans="1:7" ht="20.399999999999999" x14ac:dyDescent="0.25">
      <c r="A23" s="16" t="s">
        <v>28</v>
      </c>
      <c r="B23" s="9" t="s">
        <v>7</v>
      </c>
      <c r="C23" s="9" t="s">
        <v>21</v>
      </c>
      <c r="D23" s="9" t="s">
        <v>103</v>
      </c>
      <c r="E23" s="15"/>
      <c r="F23" s="10">
        <f>F24+F25</f>
        <v>220000</v>
      </c>
      <c r="G23" s="10">
        <f>G24+G25</f>
        <v>220000</v>
      </c>
    </row>
    <row r="24" spans="1:7" ht="20.399999999999999" x14ac:dyDescent="0.25">
      <c r="A24" s="17" t="s">
        <v>29</v>
      </c>
      <c r="B24" s="9" t="s">
        <v>7</v>
      </c>
      <c r="C24" s="9" t="s">
        <v>21</v>
      </c>
      <c r="D24" s="9" t="s">
        <v>113</v>
      </c>
      <c r="E24" s="9" t="s">
        <v>30</v>
      </c>
      <c r="F24" s="10">
        <v>70000</v>
      </c>
      <c r="G24" s="10">
        <v>70000</v>
      </c>
    </row>
    <row r="25" spans="1:7" x14ac:dyDescent="0.25">
      <c r="A25" s="18" t="s">
        <v>31</v>
      </c>
      <c r="B25" s="9" t="s">
        <v>7</v>
      </c>
      <c r="C25" s="9" t="s">
        <v>21</v>
      </c>
      <c r="D25" s="9" t="s">
        <v>113</v>
      </c>
      <c r="E25" s="9" t="s">
        <v>32</v>
      </c>
      <c r="F25" s="10">
        <v>150000</v>
      </c>
      <c r="G25" s="10">
        <v>150000</v>
      </c>
    </row>
    <row r="26" spans="1:7" x14ac:dyDescent="0.25">
      <c r="A26" s="40" t="s">
        <v>105</v>
      </c>
      <c r="B26" s="9" t="s">
        <v>7</v>
      </c>
      <c r="C26" s="9" t="s">
        <v>108</v>
      </c>
      <c r="D26" s="9"/>
      <c r="E26" s="9"/>
      <c r="F26" s="10">
        <f>SUM(F27)</f>
        <v>0</v>
      </c>
      <c r="G26" s="10">
        <f>SUM(G27)</f>
        <v>0</v>
      </c>
    </row>
    <row r="27" spans="1:7" ht="24.6" customHeight="1" x14ac:dyDescent="0.25">
      <c r="A27" s="40" t="s">
        <v>106</v>
      </c>
      <c r="B27" s="9" t="s">
        <v>7</v>
      </c>
      <c r="C27" s="9" t="s">
        <v>108</v>
      </c>
      <c r="D27" s="9" t="s">
        <v>147</v>
      </c>
      <c r="E27" s="9" t="s">
        <v>109</v>
      </c>
      <c r="F27" s="10">
        <f>SUM(F28)</f>
        <v>0</v>
      </c>
      <c r="G27" s="10">
        <f>SUM(G28)</f>
        <v>0</v>
      </c>
    </row>
    <row r="28" spans="1:7" ht="43.8" customHeight="1" x14ac:dyDescent="0.25">
      <c r="A28" s="12" t="s">
        <v>107</v>
      </c>
      <c r="B28" s="9" t="s">
        <v>7</v>
      </c>
      <c r="C28" s="9" t="s">
        <v>108</v>
      </c>
      <c r="D28" s="9" t="s">
        <v>147</v>
      </c>
      <c r="E28" s="9" t="s">
        <v>109</v>
      </c>
      <c r="F28" s="10">
        <v>0</v>
      </c>
      <c r="G28" s="10">
        <v>0</v>
      </c>
    </row>
    <row r="29" spans="1:7" x14ac:dyDescent="0.25">
      <c r="A29" s="32" t="s">
        <v>33</v>
      </c>
      <c r="B29" s="9" t="s">
        <v>7</v>
      </c>
      <c r="C29" s="9" t="s">
        <v>34</v>
      </c>
      <c r="D29" s="9"/>
      <c r="E29" s="9"/>
      <c r="F29" s="7">
        <f>SUM(F30)</f>
        <v>2000000</v>
      </c>
      <c r="G29" s="7">
        <f>SUM(G30)</f>
        <v>2000000</v>
      </c>
    </row>
    <row r="30" spans="1:7" ht="23.25" customHeight="1" x14ac:dyDescent="0.25">
      <c r="A30" s="18" t="s">
        <v>35</v>
      </c>
      <c r="B30" s="9" t="s">
        <v>7</v>
      </c>
      <c r="C30" s="9" t="s">
        <v>34</v>
      </c>
      <c r="D30" s="9" t="s">
        <v>114</v>
      </c>
      <c r="E30" s="9"/>
      <c r="F30" s="10">
        <f>SUM(F31)</f>
        <v>2000000</v>
      </c>
      <c r="G30" s="10">
        <f>SUM(G31)</f>
        <v>2000000</v>
      </c>
    </row>
    <row r="31" spans="1:7" x14ac:dyDescent="0.25">
      <c r="A31" s="18" t="s">
        <v>36</v>
      </c>
      <c r="B31" s="9" t="s">
        <v>7</v>
      </c>
      <c r="C31" s="9" t="s">
        <v>34</v>
      </c>
      <c r="D31" s="9" t="s">
        <v>114</v>
      </c>
      <c r="E31" s="9" t="s">
        <v>37</v>
      </c>
      <c r="F31" s="10">
        <v>2000000</v>
      </c>
      <c r="G31" s="10">
        <v>2000000</v>
      </c>
    </row>
    <row r="32" spans="1:7" x14ac:dyDescent="0.25">
      <c r="A32" s="34" t="s">
        <v>38</v>
      </c>
      <c r="B32" s="9" t="s">
        <v>7</v>
      </c>
      <c r="C32" s="9" t="s">
        <v>39</v>
      </c>
      <c r="D32" s="9"/>
      <c r="E32" s="9"/>
      <c r="F32" s="7">
        <f>SUM(F33)</f>
        <v>1916666</v>
      </c>
      <c r="G32" s="7">
        <f>SUM(G33)</f>
        <v>1816666</v>
      </c>
    </row>
    <row r="33" spans="1:7" x14ac:dyDescent="0.25">
      <c r="A33" s="19" t="s">
        <v>40</v>
      </c>
      <c r="B33" s="9" t="s">
        <v>7</v>
      </c>
      <c r="C33" s="9" t="s">
        <v>39</v>
      </c>
      <c r="D33" s="9" t="s">
        <v>103</v>
      </c>
      <c r="E33" s="9"/>
      <c r="F33" s="7">
        <f>SUM(F34+F36+F40)</f>
        <v>1916666</v>
      </c>
      <c r="G33" s="7">
        <f>SUM(G34+G36+G40)</f>
        <v>1816666</v>
      </c>
    </row>
    <row r="34" spans="1:7" ht="57" customHeight="1" x14ac:dyDescent="0.25">
      <c r="A34" s="20" t="s">
        <v>102</v>
      </c>
      <c r="B34" s="21" t="s">
        <v>7</v>
      </c>
      <c r="C34" s="21" t="s">
        <v>39</v>
      </c>
      <c r="D34" s="21" t="s">
        <v>115</v>
      </c>
      <c r="E34" s="9"/>
      <c r="F34" s="7">
        <f>SUM(F35)</f>
        <v>413622</v>
      </c>
      <c r="G34" s="7">
        <f>SUM(G35)</f>
        <v>413622</v>
      </c>
    </row>
    <row r="35" spans="1:7" x14ac:dyDescent="0.25">
      <c r="A35" s="20" t="s">
        <v>41</v>
      </c>
      <c r="B35" s="21" t="s">
        <v>7</v>
      </c>
      <c r="C35" s="21" t="s">
        <v>39</v>
      </c>
      <c r="D35" s="21" t="s">
        <v>115</v>
      </c>
      <c r="E35" s="9" t="s">
        <v>42</v>
      </c>
      <c r="F35" s="7">
        <v>413622</v>
      </c>
      <c r="G35" s="7">
        <v>413622</v>
      </c>
    </row>
    <row r="36" spans="1:7" ht="36.6" customHeight="1" x14ac:dyDescent="0.25">
      <c r="A36" s="20" t="s">
        <v>43</v>
      </c>
      <c r="B36" s="21" t="s">
        <v>7</v>
      </c>
      <c r="C36" s="21" t="s">
        <v>39</v>
      </c>
      <c r="D36" s="21" t="s">
        <v>116</v>
      </c>
      <c r="E36" s="21"/>
      <c r="F36" s="10">
        <f>F37</f>
        <v>3044</v>
      </c>
      <c r="G36" s="10">
        <f>G37</f>
        <v>3044</v>
      </c>
    </row>
    <row r="37" spans="1:7" x14ac:dyDescent="0.25">
      <c r="A37" s="20" t="s">
        <v>18</v>
      </c>
      <c r="B37" s="21" t="s">
        <v>7</v>
      </c>
      <c r="C37" s="21" t="s">
        <v>39</v>
      </c>
      <c r="D37" s="21" t="s">
        <v>117</v>
      </c>
      <c r="E37" s="21" t="s">
        <v>19</v>
      </c>
      <c r="F37" s="10">
        <v>3044</v>
      </c>
      <c r="G37" s="10">
        <v>3044</v>
      </c>
    </row>
    <row r="38" spans="1:7" x14ac:dyDescent="0.25">
      <c r="A38" s="19" t="s">
        <v>11</v>
      </c>
      <c r="B38" s="21" t="s">
        <v>7</v>
      </c>
      <c r="C38" s="21" t="s">
        <v>39</v>
      </c>
      <c r="D38" s="21" t="s">
        <v>103</v>
      </c>
      <c r="E38" s="9"/>
      <c r="F38" s="7">
        <f>F39</f>
        <v>1500000</v>
      </c>
      <c r="G38" s="7">
        <f>G39</f>
        <v>1400000</v>
      </c>
    </row>
    <row r="39" spans="1:7" ht="20.399999999999999" x14ac:dyDescent="0.25">
      <c r="A39" s="20" t="s">
        <v>44</v>
      </c>
      <c r="B39" s="21" t="s">
        <v>7</v>
      </c>
      <c r="C39" s="21" t="s">
        <v>39</v>
      </c>
      <c r="D39" s="21" t="s">
        <v>113</v>
      </c>
      <c r="E39" s="9"/>
      <c r="F39" s="10">
        <f>F40</f>
        <v>1500000</v>
      </c>
      <c r="G39" s="10">
        <f>G40</f>
        <v>1400000</v>
      </c>
    </row>
    <row r="40" spans="1:7" x14ac:dyDescent="0.25">
      <c r="A40" s="20" t="s">
        <v>18</v>
      </c>
      <c r="B40" s="21" t="s">
        <v>7</v>
      </c>
      <c r="C40" s="21" t="s">
        <v>39</v>
      </c>
      <c r="D40" s="21" t="s">
        <v>113</v>
      </c>
      <c r="E40" s="9" t="s">
        <v>19</v>
      </c>
      <c r="F40" s="10">
        <v>1500000</v>
      </c>
      <c r="G40" s="10">
        <v>1400000</v>
      </c>
    </row>
    <row r="41" spans="1:7" x14ac:dyDescent="0.25">
      <c r="A41" s="19" t="s">
        <v>45</v>
      </c>
      <c r="B41" s="22" t="s">
        <v>10</v>
      </c>
      <c r="C41" s="22" t="s">
        <v>8</v>
      </c>
      <c r="D41" s="21"/>
      <c r="E41" s="6"/>
      <c r="F41" s="7">
        <f>F42</f>
        <v>457555</v>
      </c>
      <c r="G41" s="7">
        <f>G42</f>
        <v>474860</v>
      </c>
    </row>
    <row r="42" spans="1:7" x14ac:dyDescent="0.25">
      <c r="A42" s="20" t="s">
        <v>46</v>
      </c>
      <c r="B42" s="21" t="s">
        <v>10</v>
      </c>
      <c r="C42" s="21" t="s">
        <v>17</v>
      </c>
      <c r="D42" s="21"/>
      <c r="E42" s="9"/>
      <c r="F42" s="10">
        <f>SUM(F43)</f>
        <v>457555</v>
      </c>
      <c r="G42" s="10">
        <f>SUM(G43)</f>
        <v>474860</v>
      </c>
    </row>
    <row r="43" spans="1:7" ht="66" customHeight="1" x14ac:dyDescent="0.25">
      <c r="A43" s="23" t="s">
        <v>47</v>
      </c>
      <c r="B43" s="21" t="s">
        <v>10</v>
      </c>
      <c r="C43" s="21" t="s">
        <v>17</v>
      </c>
      <c r="D43" s="21" t="s">
        <v>103</v>
      </c>
      <c r="E43" s="9"/>
      <c r="F43" s="10">
        <f>SUM(F45:F48)</f>
        <v>457555</v>
      </c>
      <c r="G43" s="10">
        <f>SUM(G44)</f>
        <v>474860</v>
      </c>
    </row>
    <row r="44" spans="1:7" ht="26.25" customHeight="1" x14ac:dyDescent="0.25">
      <c r="A44" s="20" t="s">
        <v>48</v>
      </c>
      <c r="B44" s="21" t="s">
        <v>10</v>
      </c>
      <c r="C44" s="21" t="s">
        <v>17</v>
      </c>
      <c r="D44" s="21" t="s">
        <v>118</v>
      </c>
      <c r="E44" s="9"/>
      <c r="F44" s="10">
        <f>SUM(F45:F48)</f>
        <v>457555</v>
      </c>
      <c r="G44" s="10">
        <f>SUM(G45:G49)</f>
        <v>474860</v>
      </c>
    </row>
    <row r="45" spans="1:7" ht="20.399999999999999" x14ac:dyDescent="0.25">
      <c r="A45" s="11" t="s">
        <v>13</v>
      </c>
      <c r="B45" s="21" t="s">
        <v>10</v>
      </c>
      <c r="C45" s="21" t="s">
        <v>17</v>
      </c>
      <c r="D45" s="21" t="s">
        <v>118</v>
      </c>
      <c r="E45" s="9" t="s">
        <v>14</v>
      </c>
      <c r="F45" s="10">
        <v>353100</v>
      </c>
      <c r="G45" s="10">
        <v>353100</v>
      </c>
    </row>
    <row r="46" spans="1:7" ht="20.399999999999999" x14ac:dyDescent="0.25">
      <c r="A46" s="11" t="s">
        <v>101</v>
      </c>
      <c r="B46" s="21" t="s">
        <v>10</v>
      </c>
      <c r="C46" s="21" t="s">
        <v>17</v>
      </c>
      <c r="D46" s="21" t="s">
        <v>118</v>
      </c>
      <c r="E46" s="9" t="s">
        <v>15</v>
      </c>
      <c r="F46" s="10">
        <v>104455</v>
      </c>
      <c r="G46" s="10">
        <v>106636</v>
      </c>
    </row>
    <row r="47" spans="1:7" ht="20.399999999999999" x14ac:dyDescent="0.25">
      <c r="A47" s="13" t="s">
        <v>26</v>
      </c>
      <c r="B47" s="21" t="s">
        <v>10</v>
      </c>
      <c r="C47" s="21" t="s">
        <v>17</v>
      </c>
      <c r="D47" s="21" t="s">
        <v>118</v>
      </c>
      <c r="E47" s="9" t="s">
        <v>27</v>
      </c>
      <c r="F47" s="10"/>
      <c r="G47" s="10">
        <v>10600</v>
      </c>
    </row>
    <row r="48" spans="1:7" ht="14.25" customHeight="1" x14ac:dyDescent="0.25">
      <c r="A48" s="20" t="s">
        <v>18</v>
      </c>
      <c r="B48" s="21" t="s">
        <v>10</v>
      </c>
      <c r="C48" s="21" t="s">
        <v>17</v>
      </c>
      <c r="D48" s="21" t="s">
        <v>118</v>
      </c>
      <c r="E48" s="9" t="s">
        <v>19</v>
      </c>
      <c r="F48" s="10"/>
      <c r="G48" s="10">
        <v>1624</v>
      </c>
    </row>
    <row r="49" spans="1:7" ht="14.25" customHeight="1" x14ac:dyDescent="0.25">
      <c r="A49" s="20" t="s">
        <v>155</v>
      </c>
      <c r="B49" s="21" t="s">
        <v>10</v>
      </c>
      <c r="C49" s="21" t="s">
        <v>17</v>
      </c>
      <c r="D49" s="21" t="s">
        <v>118</v>
      </c>
      <c r="E49" s="9" t="s">
        <v>156</v>
      </c>
      <c r="F49" s="10"/>
      <c r="G49" s="10">
        <v>2900</v>
      </c>
    </row>
    <row r="50" spans="1:7" ht="32.25" customHeight="1" x14ac:dyDescent="0.25">
      <c r="A50" s="19" t="s">
        <v>49</v>
      </c>
      <c r="B50" s="22" t="s">
        <v>17</v>
      </c>
      <c r="C50" s="22" t="s">
        <v>8</v>
      </c>
      <c r="D50" s="22"/>
      <c r="E50" s="6"/>
      <c r="F50" s="7">
        <f>F51+F56</f>
        <v>3000000</v>
      </c>
      <c r="G50" s="7">
        <f>G51+G56</f>
        <v>3200000</v>
      </c>
    </row>
    <row r="51" spans="1:7" ht="32.25" customHeight="1" x14ac:dyDescent="0.25">
      <c r="A51" s="20" t="s">
        <v>50</v>
      </c>
      <c r="B51" s="21" t="s">
        <v>17</v>
      </c>
      <c r="C51" s="21" t="s">
        <v>51</v>
      </c>
      <c r="D51" s="21"/>
      <c r="E51" s="9"/>
      <c r="F51" s="10">
        <f>SUM(F52+F54)</f>
        <v>700000</v>
      </c>
      <c r="G51" s="10">
        <f>SUM(G52+G54)</f>
        <v>700000</v>
      </c>
    </row>
    <row r="52" spans="1:7" ht="34.799999999999997" customHeight="1" x14ac:dyDescent="0.25">
      <c r="A52" s="20" t="s">
        <v>52</v>
      </c>
      <c r="B52" s="21" t="s">
        <v>17</v>
      </c>
      <c r="C52" s="21" t="s">
        <v>51</v>
      </c>
      <c r="D52" s="21" t="s">
        <v>139</v>
      </c>
      <c r="E52" s="21"/>
      <c r="F52" s="10">
        <v>0</v>
      </c>
      <c r="G52" s="10">
        <v>0</v>
      </c>
    </row>
    <row r="53" spans="1:7" x14ac:dyDescent="0.25">
      <c r="A53" s="20" t="s">
        <v>18</v>
      </c>
      <c r="B53" s="21" t="s">
        <v>17</v>
      </c>
      <c r="C53" s="21" t="s">
        <v>51</v>
      </c>
      <c r="D53" s="21" t="s">
        <v>139</v>
      </c>
      <c r="E53" s="21"/>
      <c r="F53" s="10">
        <v>0</v>
      </c>
      <c r="G53" s="10">
        <v>0</v>
      </c>
    </row>
    <row r="54" spans="1:7" ht="22.5" customHeight="1" x14ac:dyDescent="0.25">
      <c r="A54" s="20" t="s">
        <v>98</v>
      </c>
      <c r="B54" s="21" t="s">
        <v>17</v>
      </c>
      <c r="C54" s="21" t="s">
        <v>51</v>
      </c>
      <c r="D54" s="21" t="s">
        <v>139</v>
      </c>
      <c r="E54" s="21"/>
      <c r="F54" s="10">
        <f>SUM(F55)</f>
        <v>700000</v>
      </c>
      <c r="G54" s="10">
        <f>SUM(G55)</f>
        <v>700000</v>
      </c>
    </row>
    <row r="55" spans="1:7" ht="15" customHeight="1" x14ac:dyDescent="0.25">
      <c r="A55" s="20" t="s">
        <v>18</v>
      </c>
      <c r="B55" s="21" t="s">
        <v>17</v>
      </c>
      <c r="C55" s="21" t="s">
        <v>51</v>
      </c>
      <c r="D55" s="21" t="s">
        <v>139</v>
      </c>
      <c r="E55" s="21" t="s">
        <v>19</v>
      </c>
      <c r="F55" s="10">
        <v>700000</v>
      </c>
      <c r="G55" s="10">
        <v>700000</v>
      </c>
    </row>
    <row r="56" spans="1:7" x14ac:dyDescent="0.25">
      <c r="A56" s="19" t="s">
        <v>53</v>
      </c>
      <c r="B56" s="21" t="s">
        <v>17</v>
      </c>
      <c r="C56" s="21" t="s">
        <v>54</v>
      </c>
      <c r="D56" s="21"/>
      <c r="E56" s="9"/>
      <c r="F56" s="10">
        <f t="shared" ref="F56:G57" si="0">F57</f>
        <v>2300000</v>
      </c>
      <c r="G56" s="10">
        <f t="shared" si="0"/>
        <v>2500000</v>
      </c>
    </row>
    <row r="57" spans="1:7" x14ac:dyDescent="0.25">
      <c r="A57" s="24" t="s">
        <v>55</v>
      </c>
      <c r="B57" s="21" t="s">
        <v>17</v>
      </c>
      <c r="C57" s="21" t="s">
        <v>54</v>
      </c>
      <c r="D57" s="21" t="s">
        <v>103</v>
      </c>
      <c r="E57" s="9"/>
      <c r="F57" s="10">
        <f t="shared" si="0"/>
        <v>2300000</v>
      </c>
      <c r="G57" s="10">
        <f t="shared" si="0"/>
        <v>2500000</v>
      </c>
    </row>
    <row r="58" spans="1:7" ht="36" customHeight="1" x14ac:dyDescent="0.25">
      <c r="A58" s="23" t="s">
        <v>56</v>
      </c>
      <c r="B58" s="21" t="s">
        <v>17</v>
      </c>
      <c r="C58" s="21" t="s">
        <v>54</v>
      </c>
      <c r="D58" s="21" t="s">
        <v>119</v>
      </c>
      <c r="E58" s="9"/>
      <c r="F58" s="10">
        <f>F59+F60</f>
        <v>2300000</v>
      </c>
      <c r="G58" s="10">
        <f>G59+G60</f>
        <v>2500000</v>
      </c>
    </row>
    <row r="59" spans="1:7" ht="15.75" customHeight="1" x14ac:dyDescent="0.25">
      <c r="A59" s="20" t="s">
        <v>18</v>
      </c>
      <c r="B59" s="21" t="s">
        <v>17</v>
      </c>
      <c r="C59" s="21" t="s">
        <v>54</v>
      </c>
      <c r="D59" s="21" t="s">
        <v>119</v>
      </c>
      <c r="E59" s="9" t="s">
        <v>19</v>
      </c>
      <c r="F59" s="10">
        <v>2265000</v>
      </c>
      <c r="G59" s="10">
        <v>2465000</v>
      </c>
    </row>
    <row r="60" spans="1:7" ht="15.75" customHeight="1" x14ac:dyDescent="0.25">
      <c r="A60" s="20" t="s">
        <v>155</v>
      </c>
      <c r="B60" s="21" t="s">
        <v>17</v>
      </c>
      <c r="C60" s="21" t="s">
        <v>54</v>
      </c>
      <c r="D60" s="21" t="s">
        <v>119</v>
      </c>
      <c r="E60" s="9" t="s">
        <v>156</v>
      </c>
      <c r="F60" s="10">
        <v>35000</v>
      </c>
      <c r="G60" s="10">
        <v>35000</v>
      </c>
    </row>
    <row r="61" spans="1:7" x14ac:dyDescent="0.25">
      <c r="A61" s="19" t="s">
        <v>57</v>
      </c>
      <c r="B61" s="22" t="s">
        <v>21</v>
      </c>
      <c r="C61" s="22" t="s">
        <v>8</v>
      </c>
      <c r="D61" s="21"/>
      <c r="E61" s="6"/>
      <c r="F61" s="7">
        <f>F62+F69</f>
        <v>14359020</v>
      </c>
      <c r="G61" s="7">
        <f>G62+G69</f>
        <v>12858206</v>
      </c>
    </row>
    <row r="62" spans="1:7" ht="15" customHeight="1" x14ac:dyDescent="0.25">
      <c r="A62" s="19" t="s">
        <v>58</v>
      </c>
      <c r="B62" s="21" t="s">
        <v>21</v>
      </c>
      <c r="C62" s="21" t="s">
        <v>51</v>
      </c>
      <c r="D62" s="21"/>
      <c r="E62" s="15"/>
      <c r="F62" s="10">
        <f>F66+F63</f>
        <v>13959020</v>
      </c>
      <c r="G62" s="10">
        <f>G66+G63</f>
        <v>12458206</v>
      </c>
    </row>
    <row r="63" spans="1:7" x14ac:dyDescent="0.25">
      <c r="A63" s="19" t="s">
        <v>40</v>
      </c>
      <c r="B63" s="21" t="s">
        <v>21</v>
      </c>
      <c r="C63" s="21" t="s">
        <v>51</v>
      </c>
      <c r="D63" s="21" t="s">
        <v>103</v>
      </c>
      <c r="E63" s="6"/>
      <c r="F63" s="7">
        <f>F64</f>
        <v>2627210</v>
      </c>
      <c r="G63" s="7">
        <f>G64</f>
        <v>2729096</v>
      </c>
    </row>
    <row r="64" spans="1:7" ht="44.4" customHeight="1" x14ac:dyDescent="0.25">
      <c r="A64" s="20" t="s">
        <v>59</v>
      </c>
      <c r="B64" s="21" t="s">
        <v>21</v>
      </c>
      <c r="C64" s="21" t="s">
        <v>51</v>
      </c>
      <c r="D64" s="21" t="s">
        <v>120</v>
      </c>
      <c r="E64" s="15"/>
      <c r="F64" s="10">
        <f>SUM(F65)</f>
        <v>2627210</v>
      </c>
      <c r="G64" s="10">
        <f>SUM(G65)</f>
        <v>2729096</v>
      </c>
    </row>
    <row r="65" spans="1:7" x14ac:dyDescent="0.25">
      <c r="A65" s="20" t="s">
        <v>18</v>
      </c>
      <c r="B65" s="21" t="s">
        <v>21</v>
      </c>
      <c r="C65" s="21" t="s">
        <v>51</v>
      </c>
      <c r="D65" s="21" t="s">
        <v>120</v>
      </c>
      <c r="E65" s="15" t="s">
        <v>19</v>
      </c>
      <c r="F65" s="10">
        <v>2627210</v>
      </c>
      <c r="G65" s="10">
        <v>2729096</v>
      </c>
    </row>
    <row r="66" spans="1:7" x14ac:dyDescent="0.25">
      <c r="A66" s="25" t="s">
        <v>55</v>
      </c>
      <c r="B66" s="21" t="s">
        <v>21</v>
      </c>
      <c r="C66" s="21" t="s">
        <v>51</v>
      </c>
      <c r="D66" s="21" t="s">
        <v>103</v>
      </c>
      <c r="E66" s="15"/>
      <c r="F66" s="10">
        <f>SUM(F67)</f>
        <v>11331810</v>
      </c>
      <c r="G66" s="10">
        <f>SUM(G67)</f>
        <v>9729110</v>
      </c>
    </row>
    <row r="67" spans="1:7" ht="34.200000000000003" customHeight="1" x14ac:dyDescent="0.25">
      <c r="A67" s="20" t="s">
        <v>60</v>
      </c>
      <c r="B67" s="21" t="s">
        <v>21</v>
      </c>
      <c r="C67" s="21" t="s">
        <v>51</v>
      </c>
      <c r="D67" s="21" t="s">
        <v>121</v>
      </c>
      <c r="E67" s="15"/>
      <c r="F67" s="10">
        <f>SUM(F68)</f>
        <v>11331810</v>
      </c>
      <c r="G67" s="10">
        <f>SUM(G68)</f>
        <v>9729110</v>
      </c>
    </row>
    <row r="68" spans="1:7" ht="17.25" customHeight="1" x14ac:dyDescent="0.25">
      <c r="A68" s="20" t="s">
        <v>18</v>
      </c>
      <c r="B68" s="21" t="s">
        <v>61</v>
      </c>
      <c r="C68" s="21" t="s">
        <v>51</v>
      </c>
      <c r="D68" s="21" t="s">
        <v>121</v>
      </c>
      <c r="E68" s="15" t="s">
        <v>19</v>
      </c>
      <c r="F68" s="10">
        <v>11331810</v>
      </c>
      <c r="G68" s="10">
        <v>9729110</v>
      </c>
    </row>
    <row r="69" spans="1:7" ht="15" customHeight="1" x14ac:dyDescent="0.25">
      <c r="A69" s="20" t="s">
        <v>62</v>
      </c>
      <c r="B69" s="21" t="s">
        <v>21</v>
      </c>
      <c r="C69" s="21" t="s">
        <v>63</v>
      </c>
      <c r="D69" s="21"/>
      <c r="E69" s="15"/>
      <c r="F69" s="7">
        <f>F70</f>
        <v>400000</v>
      </c>
      <c r="G69" s="7">
        <f>G70</f>
        <v>400000</v>
      </c>
    </row>
    <row r="70" spans="1:7" x14ac:dyDescent="0.25">
      <c r="A70" s="24" t="s">
        <v>11</v>
      </c>
      <c r="B70" s="21" t="s">
        <v>21</v>
      </c>
      <c r="C70" s="21" t="s">
        <v>63</v>
      </c>
      <c r="D70" s="21" t="s">
        <v>103</v>
      </c>
      <c r="E70" s="15"/>
      <c r="F70" s="7">
        <f>F71+F73</f>
        <v>400000</v>
      </c>
      <c r="G70" s="7">
        <f>G71+G73</f>
        <v>400000</v>
      </c>
    </row>
    <row r="71" spans="1:7" x14ac:dyDescent="0.25">
      <c r="A71" s="20" t="s">
        <v>64</v>
      </c>
      <c r="B71" s="21" t="s">
        <v>21</v>
      </c>
      <c r="C71" s="21" t="s">
        <v>63</v>
      </c>
      <c r="D71" s="21" t="s">
        <v>122</v>
      </c>
      <c r="E71" s="15"/>
      <c r="F71" s="10">
        <f>SUM(F72)</f>
        <v>300000</v>
      </c>
      <c r="G71" s="10">
        <f>SUM(G72)</f>
        <v>300000</v>
      </c>
    </row>
    <row r="72" spans="1:7" x14ac:dyDescent="0.25">
      <c r="A72" s="20" t="s">
        <v>18</v>
      </c>
      <c r="B72" s="21" t="s">
        <v>21</v>
      </c>
      <c r="C72" s="21" t="s">
        <v>63</v>
      </c>
      <c r="D72" s="21" t="s">
        <v>122</v>
      </c>
      <c r="E72" s="15" t="s">
        <v>19</v>
      </c>
      <c r="F72" s="10">
        <v>300000</v>
      </c>
      <c r="G72" s="10">
        <v>300000</v>
      </c>
    </row>
    <row r="73" spans="1:7" ht="30.6" x14ac:dyDescent="0.25">
      <c r="A73" s="26" t="s">
        <v>65</v>
      </c>
      <c r="B73" s="21" t="s">
        <v>21</v>
      </c>
      <c r="C73" s="21" t="s">
        <v>63</v>
      </c>
      <c r="D73" s="22" t="s">
        <v>123</v>
      </c>
      <c r="E73" s="15"/>
      <c r="F73" s="10">
        <f>F74</f>
        <v>100000</v>
      </c>
      <c r="G73" s="10">
        <f>G74</f>
        <v>100000</v>
      </c>
    </row>
    <row r="74" spans="1:7" ht="13.5" customHeight="1" x14ac:dyDescent="0.25">
      <c r="A74" s="20" t="s">
        <v>18</v>
      </c>
      <c r="B74" s="21" t="s">
        <v>21</v>
      </c>
      <c r="C74" s="21" t="s">
        <v>63</v>
      </c>
      <c r="D74" s="21" t="s">
        <v>123</v>
      </c>
      <c r="E74" s="15" t="s">
        <v>19</v>
      </c>
      <c r="F74" s="10">
        <v>100000</v>
      </c>
      <c r="G74" s="10">
        <v>100000</v>
      </c>
    </row>
    <row r="75" spans="1:7" x14ac:dyDescent="0.25">
      <c r="A75" s="19" t="s">
        <v>66</v>
      </c>
      <c r="B75" s="22" t="s">
        <v>67</v>
      </c>
      <c r="C75" s="22" t="s">
        <v>8</v>
      </c>
      <c r="D75" s="21"/>
      <c r="E75" s="6"/>
      <c r="F75" s="7">
        <f>F76+F80+F88+F106</f>
        <v>32708097</v>
      </c>
      <c r="G75" s="7">
        <f>G76+G80+G88+G106</f>
        <v>32652651</v>
      </c>
    </row>
    <row r="76" spans="1:7" ht="19.5" customHeight="1" x14ac:dyDescent="0.25">
      <c r="A76" s="20" t="s">
        <v>68</v>
      </c>
      <c r="B76" s="21" t="s">
        <v>67</v>
      </c>
      <c r="C76" s="21" t="s">
        <v>7</v>
      </c>
      <c r="D76" s="21"/>
      <c r="E76" s="9"/>
      <c r="F76" s="10">
        <f>F77</f>
        <v>4328</v>
      </c>
      <c r="G76" s="10">
        <f>G77</f>
        <v>4328</v>
      </c>
    </row>
    <row r="77" spans="1:7" ht="20.25" customHeight="1" x14ac:dyDescent="0.25">
      <c r="A77" s="19" t="s">
        <v>40</v>
      </c>
      <c r="B77" s="21" t="s">
        <v>67</v>
      </c>
      <c r="C77" s="21" t="s">
        <v>7</v>
      </c>
      <c r="D77" s="21" t="s">
        <v>103</v>
      </c>
      <c r="E77" s="9"/>
      <c r="F77" s="10">
        <f>F78</f>
        <v>4328</v>
      </c>
      <c r="G77" s="10">
        <f>G78</f>
        <v>4328</v>
      </c>
    </row>
    <row r="78" spans="1:7" ht="76.2" customHeight="1" x14ac:dyDescent="0.25">
      <c r="A78" s="20" t="s">
        <v>69</v>
      </c>
      <c r="B78" s="21" t="s">
        <v>67</v>
      </c>
      <c r="C78" s="21" t="s">
        <v>7</v>
      </c>
      <c r="D78" s="21" t="s">
        <v>124</v>
      </c>
      <c r="E78" s="15"/>
      <c r="F78" s="10">
        <f>SUM(F79)</f>
        <v>4328</v>
      </c>
      <c r="G78" s="10">
        <f>SUM(G79)</f>
        <v>4328</v>
      </c>
    </row>
    <row r="79" spans="1:7" ht="15.75" customHeight="1" x14ac:dyDescent="0.25">
      <c r="A79" s="20" t="s">
        <v>18</v>
      </c>
      <c r="B79" s="21" t="s">
        <v>67</v>
      </c>
      <c r="C79" s="21" t="s">
        <v>7</v>
      </c>
      <c r="D79" s="21" t="s">
        <v>124</v>
      </c>
      <c r="E79" s="15" t="s">
        <v>19</v>
      </c>
      <c r="F79" s="10">
        <v>4328</v>
      </c>
      <c r="G79" s="10">
        <v>4328</v>
      </c>
    </row>
    <row r="80" spans="1:7" x14ac:dyDescent="0.25">
      <c r="A80" s="33" t="s">
        <v>70</v>
      </c>
      <c r="B80" s="21" t="s">
        <v>67</v>
      </c>
      <c r="C80" s="21" t="s">
        <v>10</v>
      </c>
      <c r="D80" s="21"/>
      <c r="E80" s="15"/>
      <c r="F80" s="7">
        <f>F81+F84</f>
        <v>3871288</v>
      </c>
      <c r="G80" s="7">
        <f>G81+G84</f>
        <v>4165842</v>
      </c>
    </row>
    <row r="81" spans="1:7" ht="20.25" customHeight="1" x14ac:dyDescent="0.25">
      <c r="A81" s="19" t="s">
        <v>40</v>
      </c>
      <c r="B81" s="21" t="s">
        <v>67</v>
      </c>
      <c r="C81" s="21" t="s">
        <v>10</v>
      </c>
      <c r="D81" s="21" t="s">
        <v>103</v>
      </c>
      <c r="E81" s="15"/>
      <c r="F81" s="7">
        <f>F82</f>
        <v>371288</v>
      </c>
      <c r="G81" s="7">
        <f>G82</f>
        <v>165842</v>
      </c>
    </row>
    <row r="82" spans="1:7" ht="55.8" customHeight="1" x14ac:dyDescent="0.25">
      <c r="A82" s="20" t="s">
        <v>71</v>
      </c>
      <c r="B82" s="21" t="s">
        <v>67</v>
      </c>
      <c r="C82" s="21" t="s">
        <v>10</v>
      </c>
      <c r="D82" s="21" t="s">
        <v>125</v>
      </c>
      <c r="E82" s="15"/>
      <c r="F82" s="10">
        <f>F83</f>
        <v>371288</v>
      </c>
      <c r="G82" s="10">
        <f>G83</f>
        <v>165842</v>
      </c>
    </row>
    <row r="83" spans="1:7" x14ac:dyDescent="0.25">
      <c r="A83" s="20" t="s">
        <v>18</v>
      </c>
      <c r="B83" s="21" t="s">
        <v>67</v>
      </c>
      <c r="C83" s="21" t="s">
        <v>10</v>
      </c>
      <c r="D83" s="21" t="s">
        <v>125</v>
      </c>
      <c r="E83" s="15" t="s">
        <v>19</v>
      </c>
      <c r="F83" s="10">
        <v>371288</v>
      </c>
      <c r="G83" s="10">
        <v>165842</v>
      </c>
    </row>
    <row r="84" spans="1:7" x14ac:dyDescent="0.25">
      <c r="A84" s="25" t="s">
        <v>55</v>
      </c>
      <c r="B84" s="21" t="s">
        <v>67</v>
      </c>
      <c r="C84" s="21" t="s">
        <v>10</v>
      </c>
      <c r="D84" s="21" t="s">
        <v>103</v>
      </c>
      <c r="E84" s="15"/>
      <c r="F84" s="10">
        <f>F85</f>
        <v>3500000</v>
      </c>
      <c r="G84" s="10">
        <f>G85</f>
        <v>4000000</v>
      </c>
    </row>
    <row r="85" spans="1:7" ht="45.6" customHeight="1" x14ac:dyDescent="0.25">
      <c r="A85" s="23" t="s">
        <v>72</v>
      </c>
      <c r="B85" s="21" t="s">
        <v>67</v>
      </c>
      <c r="C85" s="21" t="s">
        <v>10</v>
      </c>
      <c r="D85" s="21" t="s">
        <v>148</v>
      </c>
      <c r="E85" s="15"/>
      <c r="F85" s="10">
        <f>F86+F87</f>
        <v>3500000</v>
      </c>
      <c r="G85" s="10">
        <f>G86+G87</f>
        <v>4000000</v>
      </c>
    </row>
    <row r="86" spans="1:7" ht="24.6" customHeight="1" x14ac:dyDescent="0.25">
      <c r="A86" s="20" t="s">
        <v>73</v>
      </c>
      <c r="B86" s="21" t="s">
        <v>67</v>
      </c>
      <c r="C86" s="21" t="s">
        <v>10</v>
      </c>
      <c r="D86" s="21" t="s">
        <v>148</v>
      </c>
      <c r="E86" s="15" t="s">
        <v>74</v>
      </c>
      <c r="F86" s="10"/>
      <c r="G86" s="10"/>
    </row>
    <row r="87" spans="1:7" x14ac:dyDescent="0.25">
      <c r="A87" s="20" t="s">
        <v>18</v>
      </c>
      <c r="B87" s="21" t="s">
        <v>67</v>
      </c>
      <c r="C87" s="21" t="s">
        <v>10</v>
      </c>
      <c r="D87" s="21" t="s">
        <v>148</v>
      </c>
      <c r="E87" s="15" t="s">
        <v>19</v>
      </c>
      <c r="F87" s="10">
        <v>3500000</v>
      </c>
      <c r="G87" s="10">
        <v>4000000</v>
      </c>
    </row>
    <row r="88" spans="1:7" x14ac:dyDescent="0.25">
      <c r="A88" s="35" t="s">
        <v>75</v>
      </c>
      <c r="B88" s="21" t="s">
        <v>67</v>
      </c>
      <c r="C88" s="21" t="s">
        <v>17</v>
      </c>
      <c r="D88" s="21"/>
      <c r="E88" s="15"/>
      <c r="F88" s="7">
        <f>F89+F94</f>
        <v>28832481</v>
      </c>
      <c r="G88" s="7">
        <f>G89+G94</f>
        <v>28482481</v>
      </c>
    </row>
    <row r="89" spans="1:7" x14ac:dyDescent="0.25">
      <c r="A89" s="19" t="s">
        <v>40</v>
      </c>
      <c r="B89" s="21" t="s">
        <v>67</v>
      </c>
      <c r="C89" s="21" t="s">
        <v>17</v>
      </c>
      <c r="D89" s="21" t="s">
        <v>103</v>
      </c>
      <c r="E89" s="15"/>
      <c r="F89" s="10">
        <f>F90+F92</f>
        <v>622331</v>
      </c>
      <c r="G89" s="10">
        <f>G90+G92</f>
        <v>622331</v>
      </c>
    </row>
    <row r="90" spans="1:7" ht="20.399999999999999" x14ac:dyDescent="0.25">
      <c r="A90" s="20" t="s">
        <v>76</v>
      </c>
      <c r="B90" s="21" t="s">
        <v>67</v>
      </c>
      <c r="C90" s="21" t="s">
        <v>17</v>
      </c>
      <c r="D90" s="21" t="s">
        <v>126</v>
      </c>
      <c r="E90" s="21"/>
      <c r="F90" s="10">
        <f>F91</f>
        <v>573766</v>
      </c>
      <c r="G90" s="10">
        <f>G91</f>
        <v>573766</v>
      </c>
    </row>
    <row r="91" spans="1:7" x14ac:dyDescent="0.25">
      <c r="A91" s="20" t="s">
        <v>18</v>
      </c>
      <c r="B91" s="21" t="s">
        <v>67</v>
      </c>
      <c r="C91" s="21" t="s">
        <v>17</v>
      </c>
      <c r="D91" s="21" t="s">
        <v>126</v>
      </c>
      <c r="E91" s="21" t="s">
        <v>19</v>
      </c>
      <c r="F91" s="10">
        <v>573766</v>
      </c>
      <c r="G91" s="10">
        <v>573766</v>
      </c>
    </row>
    <row r="92" spans="1:7" ht="36.6" customHeight="1" x14ac:dyDescent="0.25">
      <c r="A92" s="20" t="s">
        <v>77</v>
      </c>
      <c r="B92" s="21" t="s">
        <v>67</v>
      </c>
      <c r="C92" s="21" t="s">
        <v>17</v>
      </c>
      <c r="D92" s="21" t="s">
        <v>127</v>
      </c>
      <c r="E92" s="21"/>
      <c r="F92" s="10">
        <f>F93</f>
        <v>48565</v>
      </c>
      <c r="G92" s="10">
        <f>G93</f>
        <v>48565</v>
      </c>
    </row>
    <row r="93" spans="1:7" ht="17.25" customHeight="1" x14ac:dyDescent="0.25">
      <c r="A93" s="20" t="s">
        <v>18</v>
      </c>
      <c r="B93" s="21" t="s">
        <v>67</v>
      </c>
      <c r="C93" s="21" t="s">
        <v>17</v>
      </c>
      <c r="D93" s="21" t="s">
        <v>127</v>
      </c>
      <c r="E93" s="21" t="s">
        <v>19</v>
      </c>
      <c r="F93" s="10">
        <v>48565</v>
      </c>
      <c r="G93" s="10">
        <v>48565</v>
      </c>
    </row>
    <row r="94" spans="1:7" x14ac:dyDescent="0.25">
      <c r="A94" s="25" t="s">
        <v>55</v>
      </c>
      <c r="B94" s="21" t="s">
        <v>67</v>
      </c>
      <c r="C94" s="21" t="s">
        <v>17</v>
      </c>
      <c r="D94" s="21" t="s">
        <v>103</v>
      </c>
      <c r="E94" s="27"/>
      <c r="F94" s="10">
        <f>F95+F98+F100+F103</f>
        <v>28210150</v>
      </c>
      <c r="G94" s="10">
        <f>G95+G98+G100+G103</f>
        <v>27860150</v>
      </c>
    </row>
    <row r="95" spans="1:7" ht="15.75" customHeight="1" x14ac:dyDescent="0.25">
      <c r="A95" s="28" t="s">
        <v>78</v>
      </c>
      <c r="B95" s="21" t="s">
        <v>67</v>
      </c>
      <c r="C95" s="21" t="s">
        <v>17</v>
      </c>
      <c r="D95" s="21" t="s">
        <v>128</v>
      </c>
      <c r="E95" s="15"/>
      <c r="F95" s="10">
        <f>F96+F97</f>
        <v>16000000</v>
      </c>
      <c r="G95" s="10">
        <f>G96+G97</f>
        <v>16000000</v>
      </c>
    </row>
    <row r="96" spans="1:7" x14ac:dyDescent="0.25">
      <c r="A96" s="20" t="s">
        <v>18</v>
      </c>
      <c r="B96" s="21" t="s">
        <v>67</v>
      </c>
      <c r="C96" s="21" t="s">
        <v>17</v>
      </c>
      <c r="D96" s="21" t="s">
        <v>128</v>
      </c>
      <c r="E96" s="15" t="s">
        <v>19</v>
      </c>
      <c r="F96" s="10">
        <v>1000000</v>
      </c>
      <c r="G96" s="10">
        <v>1000000</v>
      </c>
    </row>
    <row r="97" spans="1:8" x14ac:dyDescent="0.25">
      <c r="A97" s="20" t="s">
        <v>155</v>
      </c>
      <c r="B97" s="21" t="s">
        <v>67</v>
      </c>
      <c r="C97" s="21" t="s">
        <v>17</v>
      </c>
      <c r="D97" s="21" t="s">
        <v>128</v>
      </c>
      <c r="E97" s="15" t="s">
        <v>156</v>
      </c>
      <c r="F97" s="10">
        <v>15000000</v>
      </c>
      <c r="G97" s="10">
        <v>15000000</v>
      </c>
    </row>
    <row r="98" spans="1:8" x14ac:dyDescent="0.25">
      <c r="A98" s="29" t="s">
        <v>79</v>
      </c>
      <c r="B98" s="21" t="s">
        <v>67</v>
      </c>
      <c r="C98" s="21" t="s">
        <v>17</v>
      </c>
      <c r="D98" s="21" t="s">
        <v>129</v>
      </c>
      <c r="E98" s="15"/>
      <c r="F98" s="10">
        <f>F99</f>
        <v>1000000</v>
      </c>
      <c r="G98" s="10">
        <f>G99</f>
        <v>1000000</v>
      </c>
    </row>
    <row r="99" spans="1:8" x14ac:dyDescent="0.25">
      <c r="A99" s="20" t="s">
        <v>18</v>
      </c>
      <c r="B99" s="21" t="s">
        <v>67</v>
      </c>
      <c r="C99" s="21" t="s">
        <v>17</v>
      </c>
      <c r="D99" s="21" t="s">
        <v>129</v>
      </c>
      <c r="E99" s="15" t="s">
        <v>19</v>
      </c>
      <c r="F99" s="10">
        <v>1000000</v>
      </c>
      <c r="G99" s="10">
        <v>1000000</v>
      </c>
    </row>
    <row r="100" spans="1:8" x14ac:dyDescent="0.25">
      <c r="A100" s="20" t="s">
        <v>80</v>
      </c>
      <c r="B100" s="21" t="s">
        <v>67</v>
      </c>
      <c r="C100" s="21" t="s">
        <v>17</v>
      </c>
      <c r="D100" s="21" t="s">
        <v>130</v>
      </c>
      <c r="E100" s="15"/>
      <c r="F100" s="10">
        <f>F101+F102</f>
        <v>500000</v>
      </c>
      <c r="G100" s="10">
        <f>G101+G102</f>
        <v>500000</v>
      </c>
    </row>
    <row r="101" spans="1:8" ht="25.8" customHeight="1" x14ac:dyDescent="0.25">
      <c r="A101" s="20" t="s">
        <v>73</v>
      </c>
      <c r="B101" s="21" t="s">
        <v>67</v>
      </c>
      <c r="C101" s="21" t="s">
        <v>17</v>
      </c>
      <c r="D101" s="21" t="s">
        <v>130</v>
      </c>
      <c r="E101" s="15" t="s">
        <v>74</v>
      </c>
      <c r="F101" s="10"/>
      <c r="G101" s="10"/>
    </row>
    <row r="102" spans="1:8" x14ac:dyDescent="0.25">
      <c r="A102" s="20" t="s">
        <v>18</v>
      </c>
      <c r="B102" s="21" t="s">
        <v>67</v>
      </c>
      <c r="C102" s="21" t="s">
        <v>17</v>
      </c>
      <c r="D102" s="21" t="s">
        <v>130</v>
      </c>
      <c r="E102" s="15" t="s">
        <v>19</v>
      </c>
      <c r="F102" s="10">
        <v>500000</v>
      </c>
      <c r="G102" s="10">
        <v>500000</v>
      </c>
    </row>
    <row r="103" spans="1:8" ht="21" customHeight="1" x14ac:dyDescent="0.25">
      <c r="A103" s="20" t="s">
        <v>81</v>
      </c>
      <c r="B103" s="21" t="s">
        <v>67</v>
      </c>
      <c r="C103" s="21" t="s">
        <v>17</v>
      </c>
      <c r="D103" s="21" t="s">
        <v>131</v>
      </c>
      <c r="E103" s="15"/>
      <c r="F103" s="10">
        <f>SUM(F104:F105)</f>
        <v>10710150</v>
      </c>
      <c r="G103" s="10">
        <f>SUM(G104:G105)</f>
        <v>10360150</v>
      </c>
      <c r="H103" s="31"/>
    </row>
    <row r="104" spans="1:8" ht="24.6" customHeight="1" x14ac:dyDescent="0.25">
      <c r="A104" s="20" t="s">
        <v>73</v>
      </c>
      <c r="B104" s="21" t="s">
        <v>67</v>
      </c>
      <c r="C104" s="21" t="s">
        <v>17</v>
      </c>
      <c r="D104" s="21" t="s">
        <v>131</v>
      </c>
      <c r="E104" s="15" t="s">
        <v>74</v>
      </c>
      <c r="F104" s="10"/>
      <c r="G104" s="10"/>
    </row>
    <row r="105" spans="1:8" ht="21" customHeight="1" x14ac:dyDescent="0.25">
      <c r="A105" s="20" t="s">
        <v>18</v>
      </c>
      <c r="B105" s="21" t="s">
        <v>67</v>
      </c>
      <c r="C105" s="21" t="s">
        <v>17</v>
      </c>
      <c r="D105" s="21" t="s">
        <v>131</v>
      </c>
      <c r="E105" s="15" t="s">
        <v>19</v>
      </c>
      <c r="F105" s="10">
        <v>10710150</v>
      </c>
      <c r="G105" s="10">
        <v>10360150</v>
      </c>
    </row>
    <row r="106" spans="1:8" ht="23.25" customHeight="1" x14ac:dyDescent="0.25">
      <c r="A106" s="29" t="s">
        <v>82</v>
      </c>
      <c r="B106" s="21" t="s">
        <v>67</v>
      </c>
      <c r="C106" s="21" t="s">
        <v>67</v>
      </c>
      <c r="D106" s="21"/>
      <c r="E106" s="15"/>
      <c r="F106" s="7">
        <f>SUM(F107)</f>
        <v>0</v>
      </c>
      <c r="G106" s="7">
        <f>SUM(G107)</f>
        <v>0</v>
      </c>
    </row>
    <row r="107" spans="1:8" ht="21" customHeight="1" x14ac:dyDescent="0.25">
      <c r="A107" s="24" t="s">
        <v>83</v>
      </c>
      <c r="B107" s="21" t="s">
        <v>67</v>
      </c>
      <c r="C107" s="21" t="s">
        <v>67</v>
      </c>
      <c r="D107" s="21" t="s">
        <v>103</v>
      </c>
      <c r="E107" s="15"/>
      <c r="F107" s="10">
        <f>SUM(F111+F108)</f>
        <v>0</v>
      </c>
      <c r="G107" s="10">
        <f>SUM(G111+G108)</f>
        <v>0</v>
      </c>
    </row>
    <row r="108" spans="1:8" ht="21" customHeight="1" x14ac:dyDescent="0.25">
      <c r="A108" s="19" t="s">
        <v>40</v>
      </c>
      <c r="B108" s="21" t="s">
        <v>67</v>
      </c>
      <c r="C108" s="21" t="s">
        <v>67</v>
      </c>
      <c r="D108" s="21" t="s">
        <v>132</v>
      </c>
      <c r="E108" s="15"/>
      <c r="F108" s="10">
        <f>SUM(F109)</f>
        <v>0</v>
      </c>
      <c r="G108" s="10">
        <f>SUM(G109)</f>
        <v>0</v>
      </c>
    </row>
    <row r="109" spans="1:8" ht="58.8" customHeight="1" x14ac:dyDescent="0.25">
      <c r="A109" s="20" t="s">
        <v>104</v>
      </c>
      <c r="B109" s="21" t="s">
        <v>67</v>
      </c>
      <c r="C109" s="21" t="s">
        <v>67</v>
      </c>
      <c r="D109" s="21" t="s">
        <v>133</v>
      </c>
      <c r="E109" s="15"/>
      <c r="F109" s="10">
        <f>SUM(F110)</f>
        <v>0</v>
      </c>
      <c r="G109" s="10">
        <f>SUM(G110)</f>
        <v>0</v>
      </c>
    </row>
    <row r="110" spans="1:8" ht="32.25" customHeight="1" x14ac:dyDescent="0.25">
      <c r="A110" s="29" t="s">
        <v>85</v>
      </c>
      <c r="B110" s="21" t="s">
        <v>67</v>
      </c>
      <c r="C110" s="21" t="s">
        <v>67</v>
      </c>
      <c r="D110" s="21" t="s">
        <v>133</v>
      </c>
      <c r="E110" s="15" t="s">
        <v>86</v>
      </c>
      <c r="F110" s="10">
        <v>0</v>
      </c>
      <c r="G110" s="10">
        <v>0</v>
      </c>
    </row>
    <row r="111" spans="1:8" x14ac:dyDescent="0.25">
      <c r="A111" s="25" t="s">
        <v>55</v>
      </c>
      <c r="B111" s="21" t="s">
        <v>67</v>
      </c>
      <c r="C111" s="21" t="s">
        <v>67</v>
      </c>
      <c r="D111" s="21" t="s">
        <v>103</v>
      </c>
      <c r="E111" s="15"/>
      <c r="F111" s="10">
        <f>F112</f>
        <v>0</v>
      </c>
      <c r="G111" s="10">
        <f>G112</f>
        <v>0</v>
      </c>
    </row>
    <row r="112" spans="1:8" x14ac:dyDescent="0.25">
      <c r="A112" s="23" t="s">
        <v>84</v>
      </c>
      <c r="B112" s="21" t="s">
        <v>67</v>
      </c>
      <c r="C112" s="21" t="s">
        <v>67</v>
      </c>
      <c r="D112" s="21" t="s">
        <v>133</v>
      </c>
      <c r="E112" s="15"/>
      <c r="F112" s="10">
        <v>0</v>
      </c>
      <c r="G112" s="10">
        <v>0</v>
      </c>
    </row>
    <row r="113" spans="1:7" ht="24.6" customHeight="1" x14ac:dyDescent="0.25">
      <c r="A113" s="29" t="s">
        <v>85</v>
      </c>
      <c r="B113" s="21" t="s">
        <v>67</v>
      </c>
      <c r="C113" s="21" t="s">
        <v>67</v>
      </c>
      <c r="D113" s="21" t="s">
        <v>133</v>
      </c>
      <c r="E113" s="15" t="s">
        <v>86</v>
      </c>
      <c r="F113" s="10">
        <v>0</v>
      </c>
      <c r="G113" s="10">
        <v>0</v>
      </c>
    </row>
    <row r="114" spans="1:7" ht="13.5" customHeight="1" x14ac:dyDescent="0.25">
      <c r="A114" s="35" t="s">
        <v>88</v>
      </c>
      <c r="B114" s="22" t="s">
        <v>89</v>
      </c>
      <c r="C114" s="22" t="s">
        <v>8</v>
      </c>
      <c r="D114" s="22"/>
      <c r="E114" s="14"/>
      <c r="F114" s="7">
        <f t="shared" ref="F114:G116" si="1">F115</f>
        <v>800000</v>
      </c>
      <c r="G114" s="7">
        <f t="shared" si="1"/>
        <v>800000</v>
      </c>
    </row>
    <row r="115" spans="1:7" x14ac:dyDescent="0.25">
      <c r="A115" s="20" t="s">
        <v>90</v>
      </c>
      <c r="B115" s="21" t="s">
        <v>89</v>
      </c>
      <c r="C115" s="21" t="s">
        <v>21</v>
      </c>
      <c r="D115" s="21"/>
      <c r="E115" s="15"/>
      <c r="F115" s="10">
        <f t="shared" si="1"/>
        <v>800000</v>
      </c>
      <c r="G115" s="10">
        <f t="shared" si="1"/>
        <v>800000</v>
      </c>
    </row>
    <row r="116" spans="1:7" x14ac:dyDescent="0.25">
      <c r="A116" s="23" t="s">
        <v>87</v>
      </c>
      <c r="B116" s="21" t="s">
        <v>89</v>
      </c>
      <c r="C116" s="21" t="s">
        <v>21</v>
      </c>
      <c r="D116" s="21" t="s">
        <v>134</v>
      </c>
      <c r="E116" s="15"/>
      <c r="F116" s="10">
        <f t="shared" si="1"/>
        <v>800000</v>
      </c>
      <c r="G116" s="10">
        <f t="shared" si="1"/>
        <v>800000</v>
      </c>
    </row>
    <row r="117" spans="1:7" x14ac:dyDescent="0.25">
      <c r="A117" s="20" t="s">
        <v>18</v>
      </c>
      <c r="B117" s="21" t="s">
        <v>89</v>
      </c>
      <c r="C117" s="21" t="s">
        <v>21</v>
      </c>
      <c r="D117" s="21" t="s">
        <v>134</v>
      </c>
      <c r="E117" s="15" t="s">
        <v>19</v>
      </c>
      <c r="F117" s="10">
        <v>800000</v>
      </c>
      <c r="G117" s="10">
        <v>800000</v>
      </c>
    </row>
    <row r="118" spans="1:7" x14ac:dyDescent="0.25">
      <c r="A118" s="19" t="s">
        <v>91</v>
      </c>
      <c r="B118" s="21" t="s">
        <v>54</v>
      </c>
      <c r="C118" s="21" t="s">
        <v>8</v>
      </c>
      <c r="D118" s="21"/>
      <c r="E118" s="15"/>
      <c r="F118" s="7">
        <f>SUM(F119)</f>
        <v>1057489</v>
      </c>
      <c r="G118" s="7">
        <f>SUM(G119)</f>
        <v>1057489</v>
      </c>
    </row>
    <row r="119" spans="1:7" ht="59.4" customHeight="1" x14ac:dyDescent="0.25">
      <c r="A119" s="20" t="s">
        <v>92</v>
      </c>
      <c r="B119" s="21" t="s">
        <v>54</v>
      </c>
      <c r="C119" s="21" t="s">
        <v>17</v>
      </c>
      <c r="D119" s="21" t="s">
        <v>135</v>
      </c>
      <c r="E119" s="15"/>
      <c r="F119" s="10">
        <f>SUM(F120:F120)</f>
        <v>1057489</v>
      </c>
      <c r="G119" s="10">
        <f>SUM(G120:G120)</f>
        <v>1057489</v>
      </c>
    </row>
    <row r="120" spans="1:7" ht="28.8" customHeight="1" x14ac:dyDescent="0.25">
      <c r="A120" s="20" t="s">
        <v>100</v>
      </c>
      <c r="B120" s="21" t="s">
        <v>54</v>
      </c>
      <c r="C120" s="21" t="s">
        <v>17</v>
      </c>
      <c r="D120" s="21" t="s">
        <v>135</v>
      </c>
      <c r="E120" s="15" t="s">
        <v>159</v>
      </c>
      <c r="F120" s="10">
        <v>1057489</v>
      </c>
      <c r="G120" s="10">
        <v>1057489</v>
      </c>
    </row>
    <row r="121" spans="1:7" ht="14.25" customHeight="1" x14ac:dyDescent="0.25">
      <c r="A121" s="19" t="s">
        <v>93</v>
      </c>
      <c r="B121" s="22" t="s">
        <v>34</v>
      </c>
      <c r="C121" s="22" t="s">
        <v>8</v>
      </c>
      <c r="D121" s="21"/>
      <c r="E121" s="6"/>
      <c r="F121" s="7">
        <f>SUM(F122)</f>
        <v>2100000</v>
      </c>
      <c r="G121" s="7">
        <f>SUM(G122)</f>
        <v>2200000</v>
      </c>
    </row>
    <row r="122" spans="1:7" x14ac:dyDescent="0.25">
      <c r="A122" s="20" t="s">
        <v>94</v>
      </c>
      <c r="B122" s="21" t="s">
        <v>34</v>
      </c>
      <c r="C122" s="21" t="s">
        <v>10</v>
      </c>
      <c r="D122" s="21"/>
      <c r="E122" s="9"/>
      <c r="F122" s="10">
        <f>SUM(F123)</f>
        <v>2100000</v>
      </c>
      <c r="G122" s="10">
        <f>SUM(G123)</f>
        <v>2200000</v>
      </c>
    </row>
    <row r="123" spans="1:7" x14ac:dyDescent="0.25">
      <c r="A123" s="24" t="s">
        <v>55</v>
      </c>
      <c r="B123" s="21" t="s">
        <v>34</v>
      </c>
      <c r="C123" s="21" t="s">
        <v>10</v>
      </c>
      <c r="D123" s="21" t="s">
        <v>103</v>
      </c>
      <c r="E123" s="9"/>
      <c r="F123" s="10">
        <f>F124</f>
        <v>2100000</v>
      </c>
      <c r="G123" s="10">
        <f>G124</f>
        <v>2200000</v>
      </c>
    </row>
    <row r="124" spans="1:7" ht="24" customHeight="1" x14ac:dyDescent="0.25">
      <c r="A124" s="23" t="s">
        <v>95</v>
      </c>
      <c r="B124" s="21" t="s">
        <v>34</v>
      </c>
      <c r="C124" s="21" t="s">
        <v>10</v>
      </c>
      <c r="D124" s="21" t="s">
        <v>136</v>
      </c>
      <c r="E124" s="9"/>
      <c r="F124" s="10">
        <f>F125+F126</f>
        <v>2100000</v>
      </c>
      <c r="G124" s="10">
        <f>G125+G126</f>
        <v>2200000</v>
      </c>
    </row>
    <row r="125" spans="1:7" x14ac:dyDescent="0.25">
      <c r="A125" s="20" t="s">
        <v>96</v>
      </c>
      <c r="B125" s="21" t="s">
        <v>34</v>
      </c>
      <c r="C125" s="21" t="s">
        <v>10</v>
      </c>
      <c r="D125" s="21" t="s">
        <v>136</v>
      </c>
      <c r="E125" s="9" t="s">
        <v>19</v>
      </c>
      <c r="F125" s="10">
        <v>2015000</v>
      </c>
      <c r="G125" s="10">
        <v>2115000</v>
      </c>
    </row>
    <row r="126" spans="1:7" x14ac:dyDescent="0.25">
      <c r="A126" s="20" t="s">
        <v>155</v>
      </c>
      <c r="B126" s="21" t="s">
        <v>34</v>
      </c>
      <c r="C126" s="21" t="s">
        <v>10</v>
      </c>
      <c r="D126" s="21" t="s">
        <v>136</v>
      </c>
      <c r="E126" s="9" t="s">
        <v>156</v>
      </c>
      <c r="F126" s="10">
        <v>85000</v>
      </c>
      <c r="G126" s="10">
        <v>85000</v>
      </c>
    </row>
    <row r="127" spans="1:7" x14ac:dyDescent="0.25">
      <c r="A127" s="30" t="s">
        <v>97</v>
      </c>
      <c r="B127" s="21"/>
      <c r="C127" s="21"/>
      <c r="D127" s="21"/>
      <c r="E127" s="9"/>
      <c r="F127" s="7">
        <f>SUM(F121+F118+F114+F75+F61+F50+F41+F7)</f>
        <v>75103627</v>
      </c>
      <c r="G127" s="7">
        <f>SUM(G121+G118+G114+G75+G61+G50+G41+G7)</f>
        <v>75446672</v>
      </c>
    </row>
    <row r="129" spans="6:7" x14ac:dyDescent="0.25">
      <c r="F129" s="7"/>
      <c r="G129" s="7"/>
    </row>
  </sheetData>
  <mergeCells count="9">
    <mergeCell ref="B5:E5"/>
    <mergeCell ref="A5:A6"/>
    <mergeCell ref="F5:F6"/>
    <mergeCell ref="G5:G6"/>
    <mergeCell ref="B1:G1"/>
    <mergeCell ref="B2:G2"/>
    <mergeCell ref="A3:G3"/>
    <mergeCell ref="A4:D4"/>
    <mergeCell ref="E4:F4"/>
  </mergeCells>
  <pageMargins left="0.70833333333333304" right="0.51180555555555596" top="0.59027777777777801" bottom="0.59027777777777801" header="0.118055555555556" footer="0.11805555555555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5"/>
  <sheetViews>
    <sheetView workbookViewId="0">
      <selection activeCell="F90" sqref="F90"/>
    </sheetView>
  </sheetViews>
  <sheetFormatPr defaultColWidth="9" defaultRowHeight="13.2" x14ac:dyDescent="0.25"/>
  <cols>
    <col min="1" max="1" width="43.33203125" customWidth="1"/>
    <col min="2" max="2" width="3.88671875" customWidth="1"/>
    <col min="3" max="3" width="3.6640625" customWidth="1"/>
    <col min="4" max="4" width="3.88671875" customWidth="1"/>
    <col min="5" max="5" width="11.6640625" customWidth="1"/>
    <col min="6" max="6" width="6.33203125" customWidth="1"/>
    <col min="7" max="7" width="12.44140625" customWidth="1"/>
    <col min="8" max="8" width="12.6640625" customWidth="1"/>
  </cols>
  <sheetData>
    <row r="1" spans="1:7" ht="75.599999999999994" customHeight="1" x14ac:dyDescent="0.25">
      <c r="B1" s="87" t="s">
        <v>163</v>
      </c>
      <c r="C1" s="87"/>
      <c r="D1" s="87"/>
      <c r="E1" s="87"/>
      <c r="F1" s="87"/>
      <c r="G1" s="87"/>
    </row>
    <row r="2" spans="1:7" ht="64.8" customHeight="1" x14ac:dyDescent="0.25">
      <c r="A2" s="2"/>
      <c r="B2" s="42"/>
      <c r="C2" s="80" t="s">
        <v>151</v>
      </c>
      <c r="D2" s="80"/>
      <c r="E2" s="80"/>
      <c r="F2" s="80"/>
      <c r="G2" s="80"/>
    </row>
    <row r="3" spans="1:7" x14ac:dyDescent="0.25">
      <c r="A3" s="81" t="s">
        <v>142</v>
      </c>
      <c r="B3" s="81"/>
      <c r="C3" s="81"/>
      <c r="D3" s="81"/>
      <c r="E3" s="81"/>
      <c r="F3" s="81"/>
      <c r="G3" s="81"/>
    </row>
    <row r="4" spans="1:7" ht="9" customHeight="1" x14ac:dyDescent="0.25">
      <c r="A4" s="82"/>
      <c r="B4" s="82"/>
      <c r="C4" s="82"/>
      <c r="D4" s="82"/>
      <c r="E4" s="82"/>
      <c r="F4" s="83"/>
      <c r="G4" s="88"/>
    </row>
    <row r="5" spans="1:7" ht="12.75" customHeight="1" x14ac:dyDescent="0.25">
      <c r="A5" s="89" t="s">
        <v>0</v>
      </c>
      <c r="B5" s="91" t="s">
        <v>1</v>
      </c>
      <c r="C5" s="92"/>
      <c r="D5" s="92"/>
      <c r="E5" s="92"/>
      <c r="F5" s="93"/>
      <c r="G5" s="89" t="s">
        <v>149</v>
      </c>
    </row>
    <row r="6" spans="1:7" ht="47.25" customHeight="1" x14ac:dyDescent="0.25">
      <c r="A6" s="90"/>
      <c r="B6" s="4" t="s">
        <v>99</v>
      </c>
      <c r="C6" s="3" t="s">
        <v>2</v>
      </c>
      <c r="D6" s="4" t="s">
        <v>3</v>
      </c>
      <c r="E6" s="4" t="s">
        <v>4</v>
      </c>
      <c r="F6" s="4" t="s">
        <v>5</v>
      </c>
      <c r="G6" s="90"/>
    </row>
    <row r="7" spans="1:7" ht="11.25" customHeight="1" x14ac:dyDescent="0.25">
      <c r="A7" s="43"/>
      <c r="B7" s="44">
        <v>906</v>
      </c>
      <c r="C7" s="3"/>
      <c r="D7" s="4"/>
      <c r="E7" s="4"/>
      <c r="F7" s="4"/>
      <c r="G7" s="43"/>
    </row>
    <row r="8" spans="1:7" x14ac:dyDescent="0.25">
      <c r="A8" s="48" t="s">
        <v>6</v>
      </c>
      <c r="B8" s="48"/>
      <c r="C8" s="49" t="s">
        <v>7</v>
      </c>
      <c r="D8" s="49" t="s">
        <v>8</v>
      </c>
      <c r="E8" s="49"/>
      <c r="F8" s="49"/>
      <c r="G8" s="50">
        <f>SUM(G9+G14+G16+G30+G27)</f>
        <v>24478466</v>
      </c>
    </row>
    <row r="9" spans="1:7" ht="20.399999999999999" x14ac:dyDescent="0.25">
      <c r="A9" s="51" t="s">
        <v>9</v>
      </c>
      <c r="B9" s="51"/>
      <c r="C9" s="52" t="s">
        <v>7</v>
      </c>
      <c r="D9" s="52" t="s">
        <v>10</v>
      </c>
      <c r="E9" s="52"/>
      <c r="F9" s="52"/>
      <c r="G9" s="53">
        <f>SUM(G10)</f>
        <v>1654200</v>
      </c>
    </row>
    <row r="10" spans="1:7" x14ac:dyDescent="0.25">
      <c r="A10" s="54" t="s">
        <v>11</v>
      </c>
      <c r="B10" s="54"/>
      <c r="C10" s="55" t="s">
        <v>7</v>
      </c>
      <c r="D10" s="55" t="s">
        <v>10</v>
      </c>
      <c r="E10" s="55" t="s">
        <v>103</v>
      </c>
      <c r="F10" s="55"/>
      <c r="G10" s="56">
        <f>SUM(G11)</f>
        <v>1654200</v>
      </c>
    </row>
    <row r="11" spans="1:7" x14ac:dyDescent="0.25">
      <c r="A11" s="57" t="s">
        <v>12</v>
      </c>
      <c r="B11" s="57"/>
      <c r="C11" s="55" t="s">
        <v>7</v>
      </c>
      <c r="D11" s="55" t="s">
        <v>10</v>
      </c>
      <c r="E11" s="55" t="s">
        <v>112</v>
      </c>
      <c r="F11" s="55"/>
      <c r="G11" s="56">
        <f>SUM(G12:G13)</f>
        <v>1654200</v>
      </c>
    </row>
    <row r="12" spans="1:7" x14ac:dyDescent="0.25">
      <c r="A12" s="57" t="s">
        <v>13</v>
      </c>
      <c r="B12" s="57"/>
      <c r="C12" s="55" t="s">
        <v>7</v>
      </c>
      <c r="D12" s="55" t="s">
        <v>10</v>
      </c>
      <c r="E12" s="55" t="s">
        <v>112</v>
      </c>
      <c r="F12" s="55" t="s">
        <v>14</v>
      </c>
      <c r="G12" s="56">
        <v>1270500</v>
      </c>
    </row>
    <row r="13" spans="1:7" ht="20.399999999999999" x14ac:dyDescent="0.25">
      <c r="A13" s="57" t="s">
        <v>101</v>
      </c>
      <c r="B13" s="57"/>
      <c r="C13" s="55" t="s">
        <v>7</v>
      </c>
      <c r="D13" s="55" t="s">
        <v>10</v>
      </c>
      <c r="E13" s="55" t="s">
        <v>112</v>
      </c>
      <c r="F13" s="55" t="s">
        <v>15</v>
      </c>
      <c r="G13" s="56">
        <v>383700</v>
      </c>
    </row>
    <row r="14" spans="1:7" ht="30.6" x14ac:dyDescent="0.25">
      <c r="A14" s="51" t="s">
        <v>16</v>
      </c>
      <c r="B14" s="51"/>
      <c r="C14" s="52" t="s">
        <v>7</v>
      </c>
      <c r="D14" s="52" t="s">
        <v>17</v>
      </c>
      <c r="E14" s="52"/>
      <c r="F14" s="52"/>
      <c r="G14" s="53">
        <f>SUM(G15)</f>
        <v>275000</v>
      </c>
    </row>
    <row r="15" spans="1:7" x14ac:dyDescent="0.25">
      <c r="A15" s="57" t="s">
        <v>18</v>
      </c>
      <c r="B15" s="57"/>
      <c r="C15" s="55" t="s">
        <v>7</v>
      </c>
      <c r="D15" s="55" t="s">
        <v>17</v>
      </c>
      <c r="E15" s="55" t="s">
        <v>113</v>
      </c>
      <c r="F15" s="55" t="s">
        <v>19</v>
      </c>
      <c r="G15" s="56">
        <v>275000</v>
      </c>
    </row>
    <row r="16" spans="1:7" x14ac:dyDescent="0.25">
      <c r="A16" s="51" t="s">
        <v>20</v>
      </c>
      <c r="B16" s="51"/>
      <c r="C16" s="52" t="s">
        <v>7</v>
      </c>
      <c r="D16" s="52" t="s">
        <v>21</v>
      </c>
      <c r="E16" s="52"/>
      <c r="F16" s="52"/>
      <c r="G16" s="53">
        <f>SUM(G17+G24)</f>
        <v>19632600</v>
      </c>
    </row>
    <row r="17" spans="1:7" ht="20.399999999999999" x14ac:dyDescent="0.25">
      <c r="A17" s="54" t="s">
        <v>22</v>
      </c>
      <c r="B17" s="54"/>
      <c r="C17" s="55" t="s">
        <v>23</v>
      </c>
      <c r="D17" s="55" t="s">
        <v>21</v>
      </c>
      <c r="E17" s="55" t="s">
        <v>113</v>
      </c>
      <c r="F17" s="55"/>
      <c r="G17" s="56">
        <f>SUM(G18:G23)</f>
        <v>19462600</v>
      </c>
    </row>
    <row r="18" spans="1:7" x14ac:dyDescent="0.25">
      <c r="A18" s="57" t="s">
        <v>13</v>
      </c>
      <c r="B18" s="57"/>
      <c r="C18" s="55" t="s">
        <v>7</v>
      </c>
      <c r="D18" s="55" t="s">
        <v>21</v>
      </c>
      <c r="E18" s="55" t="s">
        <v>113</v>
      </c>
      <c r="F18" s="55" t="s">
        <v>14</v>
      </c>
      <c r="G18" s="56">
        <v>10505000</v>
      </c>
    </row>
    <row r="19" spans="1:7" ht="20.399999999999999" x14ac:dyDescent="0.25">
      <c r="A19" s="57" t="s">
        <v>24</v>
      </c>
      <c r="B19" s="57"/>
      <c r="C19" s="55" t="s">
        <v>7</v>
      </c>
      <c r="D19" s="55" t="s">
        <v>21</v>
      </c>
      <c r="E19" s="55" t="s">
        <v>113</v>
      </c>
      <c r="F19" s="55" t="s">
        <v>25</v>
      </c>
      <c r="G19" s="56">
        <v>55000</v>
      </c>
    </row>
    <row r="20" spans="1:7" ht="20.399999999999999" x14ac:dyDescent="0.25">
      <c r="A20" s="57" t="s">
        <v>101</v>
      </c>
      <c r="B20" s="57"/>
      <c r="C20" s="55" t="s">
        <v>7</v>
      </c>
      <c r="D20" s="55" t="s">
        <v>21</v>
      </c>
      <c r="E20" s="55" t="s">
        <v>113</v>
      </c>
      <c r="F20" s="55" t="s">
        <v>15</v>
      </c>
      <c r="G20" s="56">
        <v>3172600</v>
      </c>
    </row>
    <row r="21" spans="1:7" ht="20.399999999999999" x14ac:dyDescent="0.25">
      <c r="A21" s="57" t="s">
        <v>26</v>
      </c>
      <c r="B21" s="57"/>
      <c r="C21" s="55" t="s">
        <v>7</v>
      </c>
      <c r="D21" s="55" t="s">
        <v>21</v>
      </c>
      <c r="E21" s="55" t="s">
        <v>113</v>
      </c>
      <c r="F21" s="55" t="s">
        <v>27</v>
      </c>
      <c r="G21" s="56">
        <v>977000</v>
      </c>
    </row>
    <row r="22" spans="1:7" x14ac:dyDescent="0.25">
      <c r="A22" s="57" t="s">
        <v>18</v>
      </c>
      <c r="B22" s="57"/>
      <c r="C22" s="55" t="s">
        <v>7</v>
      </c>
      <c r="D22" s="55" t="s">
        <v>21</v>
      </c>
      <c r="E22" s="55" t="s">
        <v>113</v>
      </c>
      <c r="F22" s="55" t="s">
        <v>19</v>
      </c>
      <c r="G22" s="56">
        <v>4587390.42</v>
      </c>
    </row>
    <row r="23" spans="1:7" x14ac:dyDescent="0.25">
      <c r="A23" s="57" t="s">
        <v>155</v>
      </c>
      <c r="B23" s="57"/>
      <c r="C23" s="55" t="s">
        <v>7</v>
      </c>
      <c r="D23" s="55" t="s">
        <v>21</v>
      </c>
      <c r="E23" s="55" t="s">
        <v>113</v>
      </c>
      <c r="F23" s="55" t="s">
        <v>156</v>
      </c>
      <c r="G23" s="56">
        <v>165609.57999999999</v>
      </c>
    </row>
    <row r="24" spans="1:7" ht="20.399999999999999" x14ac:dyDescent="0.25">
      <c r="A24" s="54" t="s">
        <v>28</v>
      </c>
      <c r="B24" s="54"/>
      <c r="C24" s="55" t="s">
        <v>7</v>
      </c>
      <c r="D24" s="55" t="s">
        <v>21</v>
      </c>
      <c r="E24" s="55" t="s">
        <v>157</v>
      </c>
      <c r="F24" s="55"/>
      <c r="G24" s="56">
        <f>G25+G26</f>
        <v>170000</v>
      </c>
    </row>
    <row r="25" spans="1:7" x14ac:dyDescent="0.25">
      <c r="A25" s="58" t="s">
        <v>29</v>
      </c>
      <c r="B25" s="58"/>
      <c r="C25" s="55" t="s">
        <v>7</v>
      </c>
      <c r="D25" s="55" t="s">
        <v>21</v>
      </c>
      <c r="E25" s="55" t="s">
        <v>137</v>
      </c>
      <c r="F25" s="55" t="s">
        <v>30</v>
      </c>
      <c r="G25" s="56">
        <v>50000</v>
      </c>
    </row>
    <row r="26" spans="1:7" x14ac:dyDescent="0.25">
      <c r="A26" s="59" t="s">
        <v>31</v>
      </c>
      <c r="B26" s="59"/>
      <c r="C26" s="55" t="s">
        <v>7</v>
      </c>
      <c r="D26" s="55" t="s">
        <v>21</v>
      </c>
      <c r="E26" s="55" t="s">
        <v>113</v>
      </c>
      <c r="F26" s="55" t="s">
        <v>32</v>
      </c>
      <c r="G26" s="56">
        <v>120000</v>
      </c>
    </row>
    <row r="27" spans="1:7" x14ac:dyDescent="0.25">
      <c r="A27" s="60" t="s">
        <v>33</v>
      </c>
      <c r="B27" s="60"/>
      <c r="C27" s="52" t="s">
        <v>7</v>
      </c>
      <c r="D27" s="52" t="s">
        <v>34</v>
      </c>
      <c r="E27" s="52"/>
      <c r="F27" s="52"/>
      <c r="G27" s="53">
        <f>SUM(G28)</f>
        <v>1000000</v>
      </c>
    </row>
    <row r="28" spans="1:7" ht="20.399999999999999" x14ac:dyDescent="0.25">
      <c r="A28" s="59" t="s">
        <v>35</v>
      </c>
      <c r="B28" s="59"/>
      <c r="C28" s="55" t="s">
        <v>7</v>
      </c>
      <c r="D28" s="55" t="s">
        <v>34</v>
      </c>
      <c r="E28" s="55" t="s">
        <v>114</v>
      </c>
      <c r="F28" s="55"/>
      <c r="G28" s="56">
        <f>SUM(G29)</f>
        <v>1000000</v>
      </c>
    </row>
    <row r="29" spans="1:7" x14ac:dyDescent="0.25">
      <c r="A29" s="59" t="s">
        <v>36</v>
      </c>
      <c r="B29" s="59"/>
      <c r="C29" s="55" t="s">
        <v>7</v>
      </c>
      <c r="D29" s="55" t="s">
        <v>34</v>
      </c>
      <c r="E29" s="55" t="s">
        <v>114</v>
      </c>
      <c r="F29" s="55" t="s">
        <v>37</v>
      </c>
      <c r="G29" s="56">
        <v>1000000</v>
      </c>
    </row>
    <row r="30" spans="1:7" x14ac:dyDescent="0.25">
      <c r="A30" s="51" t="s">
        <v>38</v>
      </c>
      <c r="B30" s="51"/>
      <c r="C30" s="52" t="s">
        <v>7</v>
      </c>
      <c r="D30" s="52" t="s">
        <v>39</v>
      </c>
      <c r="E30" s="52"/>
      <c r="F30" s="52"/>
      <c r="G30" s="53">
        <f>SUM(G31+G36)</f>
        <v>1916666</v>
      </c>
    </row>
    <row r="31" spans="1:7" x14ac:dyDescent="0.25">
      <c r="A31" s="61" t="s">
        <v>40</v>
      </c>
      <c r="B31" s="61"/>
      <c r="C31" s="55" t="s">
        <v>7</v>
      </c>
      <c r="D31" s="55" t="s">
        <v>39</v>
      </c>
      <c r="E31" s="55" t="s">
        <v>103</v>
      </c>
      <c r="F31" s="55"/>
      <c r="G31" s="56">
        <f>SUM(G32+G34)</f>
        <v>416666</v>
      </c>
    </row>
    <row r="32" spans="1:7" ht="40.799999999999997" x14ac:dyDescent="0.25">
      <c r="A32" s="61" t="s">
        <v>102</v>
      </c>
      <c r="B32" s="61"/>
      <c r="C32" s="62" t="s">
        <v>7</v>
      </c>
      <c r="D32" s="62" t="s">
        <v>39</v>
      </c>
      <c r="E32" s="62" t="s">
        <v>115</v>
      </c>
      <c r="F32" s="55"/>
      <c r="G32" s="56">
        <f>SUM(G33)</f>
        <v>413622</v>
      </c>
    </row>
    <row r="33" spans="1:7" x14ac:dyDescent="0.25">
      <c r="A33" s="61" t="s">
        <v>41</v>
      </c>
      <c r="B33" s="61"/>
      <c r="C33" s="62" t="s">
        <v>7</v>
      </c>
      <c r="D33" s="62" t="s">
        <v>39</v>
      </c>
      <c r="E33" s="62" t="s">
        <v>115</v>
      </c>
      <c r="F33" s="55" t="s">
        <v>42</v>
      </c>
      <c r="G33" s="56">
        <v>413622</v>
      </c>
    </row>
    <row r="34" spans="1:7" ht="30.6" x14ac:dyDescent="0.25">
      <c r="A34" s="61" t="s">
        <v>43</v>
      </c>
      <c r="B34" s="61"/>
      <c r="C34" s="62" t="s">
        <v>7</v>
      </c>
      <c r="D34" s="62" t="s">
        <v>39</v>
      </c>
      <c r="E34" s="62" t="s">
        <v>116</v>
      </c>
      <c r="F34" s="62"/>
      <c r="G34" s="56">
        <f>G35</f>
        <v>3044</v>
      </c>
    </row>
    <row r="35" spans="1:7" x14ac:dyDescent="0.25">
      <c r="A35" s="61" t="s">
        <v>18</v>
      </c>
      <c r="B35" s="61"/>
      <c r="C35" s="62" t="s">
        <v>7</v>
      </c>
      <c r="D35" s="62" t="s">
        <v>39</v>
      </c>
      <c r="E35" s="62" t="s">
        <v>117</v>
      </c>
      <c r="F35" s="62" t="s">
        <v>19</v>
      </c>
      <c r="G35" s="56">
        <v>3044</v>
      </c>
    </row>
    <row r="36" spans="1:7" x14ac:dyDescent="0.25">
      <c r="A36" s="61" t="s">
        <v>11</v>
      </c>
      <c r="B36" s="61"/>
      <c r="C36" s="62" t="s">
        <v>7</v>
      </c>
      <c r="D36" s="62" t="s">
        <v>39</v>
      </c>
      <c r="E36" s="62" t="s">
        <v>103</v>
      </c>
      <c r="F36" s="55"/>
      <c r="G36" s="56">
        <f>G37</f>
        <v>1500000</v>
      </c>
    </row>
    <row r="37" spans="1:7" ht="20.399999999999999" x14ac:dyDescent="0.25">
      <c r="A37" s="61" t="s">
        <v>44</v>
      </c>
      <c r="B37" s="61"/>
      <c r="C37" s="62" t="s">
        <v>7</v>
      </c>
      <c r="D37" s="62" t="s">
        <v>39</v>
      </c>
      <c r="E37" s="62" t="s">
        <v>113</v>
      </c>
      <c r="F37" s="55"/>
      <c r="G37" s="56">
        <f>G38+G39</f>
        <v>1500000</v>
      </c>
    </row>
    <row r="38" spans="1:7" x14ac:dyDescent="0.25">
      <c r="A38" s="61" t="s">
        <v>18</v>
      </c>
      <c r="B38" s="61"/>
      <c r="C38" s="62" t="s">
        <v>7</v>
      </c>
      <c r="D38" s="62" t="s">
        <v>39</v>
      </c>
      <c r="E38" s="62" t="s">
        <v>113</v>
      </c>
      <c r="F38" s="55" t="s">
        <v>19</v>
      </c>
      <c r="G38" s="56">
        <v>1495920.21</v>
      </c>
    </row>
    <row r="39" spans="1:7" x14ac:dyDescent="0.25">
      <c r="A39" s="61" t="s">
        <v>155</v>
      </c>
      <c r="B39" s="61"/>
      <c r="C39" s="62" t="s">
        <v>7</v>
      </c>
      <c r="D39" s="62" t="s">
        <v>39</v>
      </c>
      <c r="E39" s="62" t="s">
        <v>113</v>
      </c>
      <c r="F39" s="55" t="s">
        <v>156</v>
      </c>
      <c r="G39" s="56">
        <v>4079.79</v>
      </c>
    </row>
    <row r="40" spans="1:7" x14ac:dyDescent="0.25">
      <c r="A40" s="63" t="s">
        <v>45</v>
      </c>
      <c r="B40" s="63"/>
      <c r="C40" s="64" t="s">
        <v>10</v>
      </c>
      <c r="D40" s="64" t="s">
        <v>8</v>
      </c>
      <c r="E40" s="62"/>
      <c r="F40" s="49"/>
      <c r="G40" s="50">
        <f>G41</f>
        <v>453148</v>
      </c>
    </row>
    <row r="41" spans="1:7" x14ac:dyDescent="0.25">
      <c r="A41" s="61" t="s">
        <v>46</v>
      </c>
      <c r="B41" s="61"/>
      <c r="C41" s="62" t="s">
        <v>10</v>
      </c>
      <c r="D41" s="62" t="s">
        <v>17</v>
      </c>
      <c r="E41" s="62"/>
      <c r="F41" s="55"/>
      <c r="G41" s="56">
        <f>SUM(G42)</f>
        <v>453148</v>
      </c>
    </row>
    <row r="42" spans="1:7" ht="61.2" x14ac:dyDescent="0.25">
      <c r="A42" s="65" t="s">
        <v>47</v>
      </c>
      <c r="B42" s="65"/>
      <c r="C42" s="62" t="s">
        <v>10</v>
      </c>
      <c r="D42" s="62" t="s">
        <v>17</v>
      </c>
      <c r="E42" s="62" t="s">
        <v>103</v>
      </c>
      <c r="F42" s="55"/>
      <c r="G42" s="56">
        <f>SUM(G43)</f>
        <v>453148</v>
      </c>
    </row>
    <row r="43" spans="1:7" ht="20.399999999999999" x14ac:dyDescent="0.25">
      <c r="A43" s="61" t="s">
        <v>48</v>
      </c>
      <c r="B43" s="61"/>
      <c r="C43" s="62" t="s">
        <v>10</v>
      </c>
      <c r="D43" s="62" t="s">
        <v>17</v>
      </c>
      <c r="E43" s="62" t="s">
        <v>118</v>
      </c>
      <c r="F43" s="55"/>
      <c r="G43" s="56">
        <f>SUM(G44:G48)</f>
        <v>453148</v>
      </c>
    </row>
    <row r="44" spans="1:7" x14ac:dyDescent="0.25">
      <c r="A44" s="57" t="s">
        <v>13</v>
      </c>
      <c r="B44" s="57"/>
      <c r="C44" s="62" t="s">
        <v>10</v>
      </c>
      <c r="D44" s="62" t="s">
        <v>17</v>
      </c>
      <c r="E44" s="62" t="s">
        <v>118</v>
      </c>
      <c r="F44" s="55" t="s">
        <v>14</v>
      </c>
      <c r="G44" s="56">
        <v>340159.04</v>
      </c>
    </row>
    <row r="45" spans="1:7" ht="20.399999999999999" x14ac:dyDescent="0.25">
      <c r="A45" s="57" t="s">
        <v>101</v>
      </c>
      <c r="B45" s="57"/>
      <c r="C45" s="62" t="s">
        <v>10</v>
      </c>
      <c r="D45" s="62" t="s">
        <v>17</v>
      </c>
      <c r="E45" s="62" t="s">
        <v>118</v>
      </c>
      <c r="F45" s="55" t="s">
        <v>15</v>
      </c>
      <c r="G45" s="56">
        <v>102740.97</v>
      </c>
    </row>
    <row r="46" spans="1:7" ht="20.399999999999999" x14ac:dyDescent="0.25">
      <c r="A46" s="57" t="s">
        <v>26</v>
      </c>
      <c r="B46" s="57"/>
      <c r="C46" s="62" t="s">
        <v>10</v>
      </c>
      <c r="D46" s="62" t="s">
        <v>17</v>
      </c>
      <c r="E46" s="62" t="s">
        <v>118</v>
      </c>
      <c r="F46" s="55" t="s">
        <v>27</v>
      </c>
      <c r="G46" s="56">
        <v>6061.2</v>
      </c>
    </row>
    <row r="47" spans="1:7" x14ac:dyDescent="0.25">
      <c r="A47" s="61" t="s">
        <v>18</v>
      </c>
      <c r="B47" s="61"/>
      <c r="C47" s="62" t="s">
        <v>10</v>
      </c>
      <c r="D47" s="62" t="s">
        <v>17</v>
      </c>
      <c r="E47" s="62" t="s">
        <v>118</v>
      </c>
      <c r="F47" s="55" t="s">
        <v>19</v>
      </c>
      <c r="G47" s="56">
        <v>1462.92</v>
      </c>
    </row>
    <row r="48" spans="1:7" x14ac:dyDescent="0.25">
      <c r="A48" s="61" t="s">
        <v>155</v>
      </c>
      <c r="B48" s="61"/>
      <c r="C48" s="62" t="s">
        <v>10</v>
      </c>
      <c r="D48" s="62" t="s">
        <v>17</v>
      </c>
      <c r="E48" s="62" t="s">
        <v>118</v>
      </c>
      <c r="F48" s="55" t="s">
        <v>156</v>
      </c>
      <c r="G48" s="56">
        <v>2723.87</v>
      </c>
    </row>
    <row r="49" spans="1:7" x14ac:dyDescent="0.25">
      <c r="A49" s="63" t="s">
        <v>49</v>
      </c>
      <c r="B49" s="63"/>
      <c r="C49" s="64" t="s">
        <v>17</v>
      </c>
      <c r="D49" s="64" t="s">
        <v>8</v>
      </c>
      <c r="E49" s="64"/>
      <c r="F49" s="49"/>
      <c r="G49" s="50">
        <f>G50+G55</f>
        <v>2800000</v>
      </c>
    </row>
    <row r="50" spans="1:7" ht="30.6" x14ac:dyDescent="0.25">
      <c r="A50" s="66" t="s">
        <v>50</v>
      </c>
      <c r="B50" s="66"/>
      <c r="C50" s="67" t="s">
        <v>17</v>
      </c>
      <c r="D50" s="67" t="s">
        <v>51</v>
      </c>
      <c r="E50" s="67" t="s">
        <v>139</v>
      </c>
      <c r="F50" s="52"/>
      <c r="G50" s="53">
        <f>SUM(G51)</f>
        <v>600000</v>
      </c>
    </row>
    <row r="51" spans="1:7" ht="30.6" x14ac:dyDescent="0.25">
      <c r="A51" s="61" t="s">
        <v>52</v>
      </c>
      <c r="B51" s="61"/>
      <c r="C51" s="62" t="s">
        <v>17</v>
      </c>
      <c r="D51" s="62" t="s">
        <v>51</v>
      </c>
      <c r="E51" s="62" t="s">
        <v>139</v>
      </c>
      <c r="F51" s="62"/>
      <c r="G51" s="56">
        <f>SUM(G52)</f>
        <v>600000</v>
      </c>
    </row>
    <row r="52" spans="1:7" x14ac:dyDescent="0.25">
      <c r="A52" s="61" t="s">
        <v>18</v>
      </c>
      <c r="B52" s="61"/>
      <c r="C52" s="62" t="s">
        <v>17</v>
      </c>
      <c r="D52" s="62" t="s">
        <v>51</v>
      </c>
      <c r="E52" s="62" t="s">
        <v>139</v>
      </c>
      <c r="F52" s="62"/>
      <c r="G52" s="56">
        <f>SUM(G53)</f>
        <v>600000</v>
      </c>
    </row>
    <row r="53" spans="1:7" ht="20.399999999999999" x14ac:dyDescent="0.25">
      <c r="A53" s="61" t="s">
        <v>98</v>
      </c>
      <c r="B53" s="61"/>
      <c r="C53" s="62" t="s">
        <v>17</v>
      </c>
      <c r="D53" s="62" t="s">
        <v>51</v>
      </c>
      <c r="E53" s="62" t="s">
        <v>139</v>
      </c>
      <c r="F53" s="62"/>
      <c r="G53" s="56">
        <f>SUM(G54)</f>
        <v>600000</v>
      </c>
    </row>
    <row r="54" spans="1:7" x14ac:dyDescent="0.25">
      <c r="A54" s="61" t="s">
        <v>18</v>
      </c>
      <c r="B54" s="61"/>
      <c r="C54" s="62" t="s">
        <v>17</v>
      </c>
      <c r="D54" s="62" t="s">
        <v>51</v>
      </c>
      <c r="E54" s="62" t="s">
        <v>139</v>
      </c>
      <c r="F54" s="62" t="s">
        <v>19</v>
      </c>
      <c r="G54" s="56">
        <v>600000</v>
      </c>
    </row>
    <row r="55" spans="1:7" x14ac:dyDescent="0.25">
      <c r="A55" s="66" t="s">
        <v>53</v>
      </c>
      <c r="B55" s="66"/>
      <c r="C55" s="67" t="s">
        <v>17</v>
      </c>
      <c r="D55" s="67" t="s">
        <v>54</v>
      </c>
      <c r="E55" s="67"/>
      <c r="F55" s="52"/>
      <c r="G55" s="53">
        <f>G56</f>
        <v>2200000</v>
      </c>
    </row>
    <row r="56" spans="1:7" x14ac:dyDescent="0.25">
      <c r="A56" s="65" t="s">
        <v>55</v>
      </c>
      <c r="B56" s="65"/>
      <c r="C56" s="62" t="s">
        <v>17</v>
      </c>
      <c r="D56" s="62" t="s">
        <v>54</v>
      </c>
      <c r="E56" s="62" t="s">
        <v>103</v>
      </c>
      <c r="F56" s="55"/>
      <c r="G56" s="56">
        <f>G57</f>
        <v>2200000</v>
      </c>
    </row>
    <row r="57" spans="1:7" ht="30.6" x14ac:dyDescent="0.25">
      <c r="A57" s="65" t="s">
        <v>56</v>
      </c>
      <c r="B57" s="65"/>
      <c r="C57" s="62" t="s">
        <v>17</v>
      </c>
      <c r="D57" s="62" t="s">
        <v>54</v>
      </c>
      <c r="E57" s="62" t="s">
        <v>119</v>
      </c>
      <c r="F57" s="55"/>
      <c r="G57" s="56">
        <f>SUM(G58:G59)</f>
        <v>2200000</v>
      </c>
    </row>
    <row r="58" spans="1:7" x14ac:dyDescent="0.25">
      <c r="A58" s="61" t="s">
        <v>18</v>
      </c>
      <c r="B58" s="61"/>
      <c r="C58" s="62" t="s">
        <v>17</v>
      </c>
      <c r="D58" s="62" t="s">
        <v>54</v>
      </c>
      <c r="E58" s="62" t="s">
        <v>119</v>
      </c>
      <c r="F58" s="55" t="s">
        <v>19</v>
      </c>
      <c r="G58" s="56">
        <v>2166946.69</v>
      </c>
    </row>
    <row r="59" spans="1:7" x14ac:dyDescent="0.25">
      <c r="A59" s="61" t="s">
        <v>155</v>
      </c>
      <c r="B59" s="61"/>
      <c r="C59" s="62" t="s">
        <v>17</v>
      </c>
      <c r="D59" s="62" t="s">
        <v>54</v>
      </c>
      <c r="E59" s="62" t="s">
        <v>119</v>
      </c>
      <c r="F59" s="55" t="s">
        <v>156</v>
      </c>
      <c r="G59" s="56">
        <v>33053.31</v>
      </c>
    </row>
    <row r="60" spans="1:7" x14ac:dyDescent="0.25">
      <c r="A60" s="63" t="s">
        <v>57</v>
      </c>
      <c r="B60" s="63"/>
      <c r="C60" s="64" t="s">
        <v>21</v>
      </c>
      <c r="D60" s="64" t="s">
        <v>8</v>
      </c>
      <c r="E60" s="62"/>
      <c r="F60" s="49"/>
      <c r="G60" s="50">
        <f>G61+G69</f>
        <v>47238904.229999997</v>
      </c>
    </row>
    <row r="61" spans="1:7" x14ac:dyDescent="0.25">
      <c r="A61" s="66" t="s">
        <v>58</v>
      </c>
      <c r="B61" s="66"/>
      <c r="C61" s="67" t="s">
        <v>21</v>
      </c>
      <c r="D61" s="67" t="s">
        <v>51</v>
      </c>
      <c r="E61" s="67"/>
      <c r="F61" s="52"/>
      <c r="G61" s="53">
        <f>G65+G62</f>
        <v>46838904.229999997</v>
      </c>
    </row>
    <row r="62" spans="1:7" x14ac:dyDescent="0.25">
      <c r="A62" s="61" t="s">
        <v>40</v>
      </c>
      <c r="B62" s="61"/>
      <c r="C62" s="62" t="s">
        <v>21</v>
      </c>
      <c r="D62" s="62" t="s">
        <v>51</v>
      </c>
      <c r="E62" s="62" t="s">
        <v>103</v>
      </c>
      <c r="F62" s="55"/>
      <c r="G62" s="56">
        <f>G63</f>
        <v>3003600</v>
      </c>
    </row>
    <row r="63" spans="1:7" ht="40.799999999999997" x14ac:dyDescent="0.25">
      <c r="A63" s="61" t="s">
        <v>59</v>
      </c>
      <c r="B63" s="61"/>
      <c r="C63" s="62" t="s">
        <v>21</v>
      </c>
      <c r="D63" s="62" t="s">
        <v>51</v>
      </c>
      <c r="E63" s="62" t="s">
        <v>120</v>
      </c>
      <c r="F63" s="55"/>
      <c r="G63" s="56">
        <f>SUM(G64)</f>
        <v>3003600</v>
      </c>
    </row>
    <row r="64" spans="1:7" x14ac:dyDescent="0.25">
      <c r="A64" s="61" t="s">
        <v>18</v>
      </c>
      <c r="B64" s="61"/>
      <c r="C64" s="62" t="s">
        <v>21</v>
      </c>
      <c r="D64" s="62" t="s">
        <v>51</v>
      </c>
      <c r="E64" s="62" t="s">
        <v>120</v>
      </c>
      <c r="F64" s="55" t="s">
        <v>19</v>
      </c>
      <c r="G64" s="56">
        <v>3003600</v>
      </c>
    </row>
    <row r="65" spans="1:8" x14ac:dyDescent="0.25">
      <c r="A65" s="68" t="s">
        <v>55</v>
      </c>
      <c r="B65" s="68"/>
      <c r="C65" s="62" t="s">
        <v>21</v>
      </c>
      <c r="D65" s="62" t="s">
        <v>51</v>
      </c>
      <c r="E65" s="62" t="s">
        <v>103</v>
      </c>
      <c r="F65" s="55"/>
      <c r="G65" s="56">
        <f>SUM(G66)</f>
        <v>43835304.229999997</v>
      </c>
    </row>
    <row r="66" spans="1:8" ht="30.6" x14ac:dyDescent="0.25">
      <c r="A66" s="61" t="s">
        <v>60</v>
      </c>
      <c r="B66" s="61"/>
      <c r="C66" s="62" t="s">
        <v>21</v>
      </c>
      <c r="D66" s="62" t="s">
        <v>51</v>
      </c>
      <c r="E66" s="62" t="s">
        <v>138</v>
      </c>
      <c r="F66" s="55"/>
      <c r="G66" s="56">
        <f>SUM(G67:G68)</f>
        <v>43835304.229999997</v>
      </c>
    </row>
    <row r="67" spans="1:8" x14ac:dyDescent="0.25">
      <c r="A67" s="61" t="s">
        <v>18</v>
      </c>
      <c r="B67" s="61"/>
      <c r="C67" s="62" t="s">
        <v>61</v>
      </c>
      <c r="D67" s="62" t="s">
        <v>51</v>
      </c>
      <c r="E67" s="62" t="s">
        <v>121</v>
      </c>
      <c r="F67" s="55" t="s">
        <v>19</v>
      </c>
      <c r="G67" s="56">
        <v>43835304.229999997</v>
      </c>
    </row>
    <row r="68" spans="1:8" ht="20.399999999999999" x14ac:dyDescent="0.25">
      <c r="A68" s="61" t="s">
        <v>73</v>
      </c>
      <c r="B68" s="61"/>
      <c r="C68" s="62" t="s">
        <v>61</v>
      </c>
      <c r="D68" s="62" t="s">
        <v>51</v>
      </c>
      <c r="E68" s="62" t="s">
        <v>121</v>
      </c>
      <c r="F68" s="55" t="s">
        <v>86</v>
      </c>
      <c r="G68" s="56">
        <v>0</v>
      </c>
    </row>
    <row r="69" spans="1:8" x14ac:dyDescent="0.25">
      <c r="A69" s="66" t="s">
        <v>62</v>
      </c>
      <c r="B69" s="66"/>
      <c r="C69" s="67" t="s">
        <v>21</v>
      </c>
      <c r="D69" s="67" t="s">
        <v>63</v>
      </c>
      <c r="E69" s="67"/>
      <c r="F69" s="52"/>
      <c r="G69" s="53">
        <f>G70</f>
        <v>400000</v>
      </c>
    </row>
    <row r="70" spans="1:8" x14ac:dyDescent="0.25">
      <c r="A70" s="69" t="s">
        <v>11</v>
      </c>
      <c r="B70" s="69"/>
      <c r="C70" s="62" t="s">
        <v>21</v>
      </c>
      <c r="D70" s="62" t="s">
        <v>63</v>
      </c>
      <c r="E70" s="62" t="s">
        <v>103</v>
      </c>
      <c r="F70" s="55"/>
      <c r="G70" s="56">
        <f>G71+G73</f>
        <v>400000</v>
      </c>
    </row>
    <row r="71" spans="1:8" x14ac:dyDescent="0.25">
      <c r="A71" s="61" t="s">
        <v>64</v>
      </c>
      <c r="B71" s="61"/>
      <c r="C71" s="62" t="s">
        <v>21</v>
      </c>
      <c r="D71" s="62" t="s">
        <v>63</v>
      </c>
      <c r="E71" s="62" t="s">
        <v>122</v>
      </c>
      <c r="F71" s="55"/>
      <c r="G71" s="56">
        <f>G72</f>
        <v>300000</v>
      </c>
    </row>
    <row r="72" spans="1:8" x14ac:dyDescent="0.25">
      <c r="A72" s="61" t="s">
        <v>18</v>
      </c>
      <c r="B72" s="61"/>
      <c r="C72" s="62" t="s">
        <v>21</v>
      </c>
      <c r="D72" s="62" t="s">
        <v>63</v>
      </c>
      <c r="E72" s="62" t="s">
        <v>122</v>
      </c>
      <c r="F72" s="55" t="s">
        <v>19</v>
      </c>
      <c r="G72" s="56">
        <v>300000</v>
      </c>
    </row>
    <row r="73" spans="1:8" ht="20.399999999999999" x14ac:dyDescent="0.25">
      <c r="A73" s="70" t="s">
        <v>65</v>
      </c>
      <c r="B73" s="70"/>
      <c r="C73" s="62" t="s">
        <v>21</v>
      </c>
      <c r="D73" s="62" t="s">
        <v>63</v>
      </c>
      <c r="E73" s="62" t="s">
        <v>123</v>
      </c>
      <c r="F73" s="55"/>
      <c r="G73" s="56">
        <f>G74</f>
        <v>100000</v>
      </c>
    </row>
    <row r="74" spans="1:8" x14ac:dyDescent="0.25">
      <c r="A74" s="61" t="s">
        <v>18</v>
      </c>
      <c r="B74" s="61"/>
      <c r="C74" s="62" t="s">
        <v>21</v>
      </c>
      <c r="D74" s="62" t="s">
        <v>63</v>
      </c>
      <c r="E74" s="62" t="s">
        <v>123</v>
      </c>
      <c r="F74" s="55" t="s">
        <v>19</v>
      </c>
      <c r="G74" s="56">
        <v>100000</v>
      </c>
      <c r="H74" s="31"/>
    </row>
    <row r="75" spans="1:8" x14ac:dyDescent="0.25">
      <c r="A75" s="63" t="s">
        <v>66</v>
      </c>
      <c r="B75" s="63"/>
      <c r="C75" s="64" t="s">
        <v>67</v>
      </c>
      <c r="D75" s="64" t="s">
        <v>8</v>
      </c>
      <c r="E75" s="62"/>
      <c r="F75" s="49"/>
      <c r="G75" s="50">
        <f>SUM(G86,G80,G76)</f>
        <v>63887134</v>
      </c>
    </row>
    <row r="76" spans="1:8" x14ac:dyDescent="0.25">
      <c r="A76" s="66" t="s">
        <v>68</v>
      </c>
      <c r="B76" s="66"/>
      <c r="C76" s="67" t="s">
        <v>67</v>
      </c>
      <c r="D76" s="67" t="s">
        <v>7</v>
      </c>
      <c r="E76" s="67"/>
      <c r="F76" s="52"/>
      <c r="G76" s="53">
        <f>G77</f>
        <v>4420</v>
      </c>
    </row>
    <row r="77" spans="1:8" x14ac:dyDescent="0.25">
      <c r="A77" s="61" t="s">
        <v>40</v>
      </c>
      <c r="B77" s="61"/>
      <c r="C77" s="62" t="s">
        <v>67</v>
      </c>
      <c r="D77" s="62" t="s">
        <v>7</v>
      </c>
      <c r="E77" s="62" t="s">
        <v>103</v>
      </c>
      <c r="F77" s="55"/>
      <c r="G77" s="56">
        <f>G78</f>
        <v>4420</v>
      </c>
    </row>
    <row r="78" spans="1:8" ht="61.2" x14ac:dyDescent="0.25">
      <c r="A78" s="61" t="s">
        <v>69</v>
      </c>
      <c r="B78" s="61"/>
      <c r="C78" s="62" t="s">
        <v>67</v>
      </c>
      <c r="D78" s="62" t="s">
        <v>7</v>
      </c>
      <c r="E78" s="62" t="s">
        <v>124</v>
      </c>
      <c r="F78" s="55"/>
      <c r="G78" s="56">
        <f>SUM(G79)</f>
        <v>4420</v>
      </c>
    </row>
    <row r="79" spans="1:8" x14ac:dyDescent="0.25">
      <c r="A79" s="61" t="s">
        <v>18</v>
      </c>
      <c r="B79" s="61"/>
      <c r="C79" s="62" t="s">
        <v>67</v>
      </c>
      <c r="D79" s="62" t="s">
        <v>7</v>
      </c>
      <c r="E79" s="62" t="s">
        <v>124</v>
      </c>
      <c r="F79" s="55" t="s">
        <v>19</v>
      </c>
      <c r="G79" s="56">
        <v>4420</v>
      </c>
    </row>
    <row r="80" spans="1:8" x14ac:dyDescent="0.25">
      <c r="A80" s="71" t="s">
        <v>70</v>
      </c>
      <c r="B80" s="71"/>
      <c r="C80" s="67" t="s">
        <v>67</v>
      </c>
      <c r="D80" s="67" t="s">
        <v>10</v>
      </c>
      <c r="E80" s="67"/>
      <c r="F80" s="52"/>
      <c r="G80" s="72">
        <f>G81+G84</f>
        <v>4886647</v>
      </c>
    </row>
    <row r="81" spans="1:8" x14ac:dyDescent="0.25">
      <c r="A81" s="61" t="s">
        <v>40</v>
      </c>
      <c r="B81" s="61"/>
      <c r="C81" s="62" t="s">
        <v>67</v>
      </c>
      <c r="D81" s="62" t="s">
        <v>10</v>
      </c>
      <c r="E81" s="62" t="s">
        <v>103</v>
      </c>
      <c r="F81" s="55"/>
      <c r="G81" s="56">
        <f>G82</f>
        <v>386647</v>
      </c>
    </row>
    <row r="82" spans="1:8" ht="51" x14ac:dyDescent="0.25">
      <c r="A82" s="66" t="s">
        <v>71</v>
      </c>
      <c r="B82" s="66"/>
      <c r="C82" s="67" t="s">
        <v>67</v>
      </c>
      <c r="D82" s="67" t="s">
        <v>10</v>
      </c>
      <c r="E82" s="67" t="s">
        <v>125</v>
      </c>
      <c r="F82" s="52"/>
      <c r="G82" s="53">
        <f>G83</f>
        <v>386647</v>
      </c>
    </row>
    <row r="83" spans="1:8" x14ac:dyDescent="0.25">
      <c r="A83" s="61" t="s">
        <v>18</v>
      </c>
      <c r="B83" s="61"/>
      <c r="C83" s="62" t="s">
        <v>67</v>
      </c>
      <c r="D83" s="62" t="s">
        <v>10</v>
      </c>
      <c r="E83" s="62" t="s">
        <v>125</v>
      </c>
      <c r="F83" s="55" t="s">
        <v>19</v>
      </c>
      <c r="G83" s="56">
        <v>386647</v>
      </c>
    </row>
    <row r="84" spans="1:8" x14ac:dyDescent="0.25">
      <c r="A84" s="68" t="s">
        <v>55</v>
      </c>
      <c r="B84" s="68"/>
      <c r="C84" s="62" t="s">
        <v>67</v>
      </c>
      <c r="D84" s="62" t="s">
        <v>10</v>
      </c>
      <c r="E84" s="62" t="s">
        <v>103</v>
      </c>
      <c r="F84" s="55"/>
      <c r="G84" s="56">
        <f>SUM(G85)</f>
        <v>4500000</v>
      </c>
    </row>
    <row r="85" spans="1:8" x14ac:dyDescent="0.25">
      <c r="A85" s="61" t="s">
        <v>18</v>
      </c>
      <c r="B85" s="61"/>
      <c r="C85" s="62" t="s">
        <v>67</v>
      </c>
      <c r="D85" s="62" t="s">
        <v>10</v>
      </c>
      <c r="E85" s="62" t="s">
        <v>148</v>
      </c>
      <c r="F85" s="55" t="s">
        <v>19</v>
      </c>
      <c r="G85" s="56">
        <v>4500000</v>
      </c>
    </row>
    <row r="86" spans="1:8" x14ac:dyDescent="0.25">
      <c r="A86" s="73" t="s">
        <v>75</v>
      </c>
      <c r="B86" s="73"/>
      <c r="C86" s="67" t="s">
        <v>67</v>
      </c>
      <c r="D86" s="67" t="s">
        <v>17</v>
      </c>
      <c r="E86" s="67"/>
      <c r="F86" s="52"/>
      <c r="G86" s="72">
        <f>G87+G92</f>
        <v>58996067</v>
      </c>
    </row>
    <row r="87" spans="1:8" x14ac:dyDescent="0.25">
      <c r="A87" s="61" t="s">
        <v>40</v>
      </c>
      <c r="B87" s="61"/>
      <c r="C87" s="62" t="s">
        <v>67</v>
      </c>
      <c r="D87" s="62" t="s">
        <v>17</v>
      </c>
      <c r="E87" s="62" t="s">
        <v>103</v>
      </c>
      <c r="F87" s="55"/>
      <c r="G87" s="56">
        <f>G88+G90</f>
        <v>1435917</v>
      </c>
    </row>
    <row r="88" spans="1:8" ht="20.399999999999999" x14ac:dyDescent="0.25">
      <c r="A88" s="61" t="s">
        <v>76</v>
      </c>
      <c r="B88" s="61"/>
      <c r="C88" s="62" t="s">
        <v>67</v>
      </c>
      <c r="D88" s="62" t="s">
        <v>17</v>
      </c>
      <c r="E88" s="62" t="s">
        <v>126</v>
      </c>
      <c r="F88" s="62"/>
      <c r="G88" s="56">
        <f>G89</f>
        <v>1338787</v>
      </c>
    </row>
    <row r="89" spans="1:8" x14ac:dyDescent="0.25">
      <c r="A89" s="61" t="s">
        <v>18</v>
      </c>
      <c r="B89" s="61"/>
      <c r="C89" s="62" t="s">
        <v>67</v>
      </c>
      <c r="D89" s="62" t="s">
        <v>17</v>
      </c>
      <c r="E89" s="62" t="s">
        <v>126</v>
      </c>
      <c r="F89" s="62" t="s">
        <v>19</v>
      </c>
      <c r="G89" s="56">
        <v>1338787</v>
      </c>
    </row>
    <row r="90" spans="1:8" ht="20.399999999999999" x14ac:dyDescent="0.25">
      <c r="A90" s="61" t="s">
        <v>77</v>
      </c>
      <c r="B90" s="61"/>
      <c r="C90" s="62" t="s">
        <v>67</v>
      </c>
      <c r="D90" s="62" t="s">
        <v>17</v>
      </c>
      <c r="E90" s="62" t="s">
        <v>127</v>
      </c>
      <c r="F90" s="62"/>
      <c r="G90" s="56">
        <f>G91</f>
        <v>97130</v>
      </c>
      <c r="H90" s="31"/>
    </row>
    <row r="91" spans="1:8" x14ac:dyDescent="0.25">
      <c r="A91" s="61" t="s">
        <v>18</v>
      </c>
      <c r="B91" s="61"/>
      <c r="C91" s="62" t="s">
        <v>67</v>
      </c>
      <c r="D91" s="62" t="s">
        <v>17</v>
      </c>
      <c r="E91" s="62" t="s">
        <v>127</v>
      </c>
      <c r="F91" s="62" t="s">
        <v>19</v>
      </c>
      <c r="G91" s="56">
        <v>97130</v>
      </c>
    </row>
    <row r="92" spans="1:8" x14ac:dyDescent="0.25">
      <c r="A92" s="68" t="s">
        <v>55</v>
      </c>
      <c r="B92" s="68"/>
      <c r="C92" s="62" t="s">
        <v>67</v>
      </c>
      <c r="D92" s="62" t="s">
        <v>17</v>
      </c>
      <c r="E92" s="62" t="s">
        <v>103</v>
      </c>
      <c r="F92" s="74"/>
      <c r="G92" s="56">
        <f>G93+G96+G98+G100</f>
        <v>57560150</v>
      </c>
    </row>
    <row r="93" spans="1:8" x14ac:dyDescent="0.25">
      <c r="A93" s="75" t="s">
        <v>78</v>
      </c>
      <c r="B93" s="75"/>
      <c r="C93" s="62" t="s">
        <v>67</v>
      </c>
      <c r="D93" s="62" t="s">
        <v>17</v>
      </c>
      <c r="E93" s="62" t="s">
        <v>128</v>
      </c>
      <c r="F93" s="55"/>
      <c r="G93" s="56">
        <f>SUM(G94:G95)</f>
        <v>17500000</v>
      </c>
    </row>
    <row r="94" spans="1:8" x14ac:dyDescent="0.25">
      <c r="A94" s="61" t="s">
        <v>18</v>
      </c>
      <c r="B94" s="61"/>
      <c r="C94" s="62" t="s">
        <v>67</v>
      </c>
      <c r="D94" s="62" t="s">
        <v>17</v>
      </c>
      <c r="E94" s="62" t="s">
        <v>128</v>
      </c>
      <c r="F94" s="55" t="s">
        <v>19</v>
      </c>
      <c r="G94" s="56">
        <v>1430910.48</v>
      </c>
    </row>
    <row r="95" spans="1:8" x14ac:dyDescent="0.25">
      <c r="A95" s="61" t="s">
        <v>155</v>
      </c>
      <c r="B95" s="61"/>
      <c r="C95" s="62" t="s">
        <v>67</v>
      </c>
      <c r="D95" s="62" t="s">
        <v>17</v>
      </c>
      <c r="E95" s="62" t="s">
        <v>128</v>
      </c>
      <c r="F95" s="55" t="s">
        <v>156</v>
      </c>
      <c r="G95" s="56">
        <v>16069089.52</v>
      </c>
    </row>
    <row r="96" spans="1:8" x14ac:dyDescent="0.25">
      <c r="A96" s="76" t="s">
        <v>79</v>
      </c>
      <c r="B96" s="76"/>
      <c r="C96" s="62" t="s">
        <v>67</v>
      </c>
      <c r="D96" s="62" t="s">
        <v>17</v>
      </c>
      <c r="E96" s="62" t="s">
        <v>129</v>
      </c>
      <c r="F96" s="55"/>
      <c r="G96" s="56">
        <f>G97</f>
        <v>800000</v>
      </c>
      <c r="H96" s="31"/>
    </row>
    <row r="97" spans="1:7" x14ac:dyDescent="0.25">
      <c r="A97" s="61" t="s">
        <v>18</v>
      </c>
      <c r="B97" s="61"/>
      <c r="C97" s="62" t="s">
        <v>67</v>
      </c>
      <c r="D97" s="62" t="s">
        <v>17</v>
      </c>
      <c r="E97" s="62" t="s">
        <v>129</v>
      </c>
      <c r="F97" s="55" t="s">
        <v>19</v>
      </c>
      <c r="G97" s="56">
        <v>800000</v>
      </c>
    </row>
    <row r="98" spans="1:7" x14ac:dyDescent="0.25">
      <c r="A98" s="61" t="s">
        <v>80</v>
      </c>
      <c r="B98" s="61"/>
      <c r="C98" s="62" t="s">
        <v>67</v>
      </c>
      <c r="D98" s="62" t="s">
        <v>17</v>
      </c>
      <c r="E98" s="62" t="s">
        <v>130</v>
      </c>
      <c r="F98" s="55"/>
      <c r="G98" s="56">
        <f>G99</f>
        <v>500000</v>
      </c>
    </row>
    <row r="99" spans="1:7" x14ac:dyDescent="0.25">
      <c r="A99" s="61" t="s">
        <v>18</v>
      </c>
      <c r="B99" s="61"/>
      <c r="C99" s="62" t="s">
        <v>67</v>
      </c>
      <c r="D99" s="62" t="s">
        <v>17</v>
      </c>
      <c r="E99" s="62" t="s">
        <v>130</v>
      </c>
      <c r="F99" s="55" t="s">
        <v>19</v>
      </c>
      <c r="G99" s="56">
        <v>500000</v>
      </c>
    </row>
    <row r="100" spans="1:7" x14ac:dyDescent="0.25">
      <c r="A100" s="61" t="s">
        <v>81</v>
      </c>
      <c r="B100" s="61"/>
      <c r="C100" s="62" t="s">
        <v>67</v>
      </c>
      <c r="D100" s="62" t="s">
        <v>17</v>
      </c>
      <c r="E100" s="62" t="s">
        <v>131</v>
      </c>
      <c r="F100" s="55"/>
      <c r="G100" s="56">
        <f>SUM(G101:G101)</f>
        <v>38760150</v>
      </c>
    </row>
    <row r="101" spans="1:7" x14ac:dyDescent="0.25">
      <c r="A101" s="61" t="s">
        <v>18</v>
      </c>
      <c r="B101" s="61"/>
      <c r="C101" s="62" t="s">
        <v>67</v>
      </c>
      <c r="D101" s="62" t="s">
        <v>17</v>
      </c>
      <c r="E101" s="62" t="s">
        <v>131</v>
      </c>
      <c r="F101" s="55" t="s">
        <v>19</v>
      </c>
      <c r="G101" s="56">
        <v>38760150</v>
      </c>
    </row>
    <row r="102" spans="1:7" x14ac:dyDescent="0.25">
      <c r="A102" s="77" t="s">
        <v>88</v>
      </c>
      <c r="B102" s="77"/>
      <c r="C102" s="64" t="s">
        <v>89</v>
      </c>
      <c r="D102" s="64" t="s">
        <v>8</v>
      </c>
      <c r="E102" s="64"/>
      <c r="F102" s="49"/>
      <c r="G102" s="50">
        <f>G103</f>
        <v>1500000</v>
      </c>
    </row>
    <row r="103" spans="1:7" x14ac:dyDescent="0.25">
      <c r="A103" s="61" t="s">
        <v>90</v>
      </c>
      <c r="B103" s="61"/>
      <c r="C103" s="62" t="s">
        <v>89</v>
      </c>
      <c r="D103" s="62" t="s">
        <v>21</v>
      </c>
      <c r="E103" s="62" t="s">
        <v>158</v>
      </c>
      <c r="F103" s="55"/>
      <c r="G103" s="56">
        <f>G104</f>
        <v>1500000</v>
      </c>
    </row>
    <row r="104" spans="1:7" x14ac:dyDescent="0.25">
      <c r="A104" s="65" t="s">
        <v>87</v>
      </c>
      <c r="B104" s="65"/>
      <c r="C104" s="62" t="s">
        <v>89</v>
      </c>
      <c r="D104" s="62" t="s">
        <v>21</v>
      </c>
      <c r="E104" s="62" t="s">
        <v>134</v>
      </c>
      <c r="F104" s="55"/>
      <c r="G104" s="56">
        <f>G105</f>
        <v>1500000</v>
      </c>
    </row>
    <row r="105" spans="1:7" x14ac:dyDescent="0.25">
      <c r="A105" s="61" t="s">
        <v>18</v>
      </c>
      <c r="B105" s="61"/>
      <c r="C105" s="62" t="s">
        <v>89</v>
      </c>
      <c r="D105" s="62" t="s">
        <v>21</v>
      </c>
      <c r="E105" s="62" t="s">
        <v>134</v>
      </c>
      <c r="F105" s="55" t="s">
        <v>19</v>
      </c>
      <c r="G105" s="56">
        <v>1500000</v>
      </c>
    </row>
    <row r="106" spans="1:7" x14ac:dyDescent="0.25">
      <c r="A106" s="63" t="s">
        <v>91</v>
      </c>
      <c r="B106" s="63"/>
      <c r="C106" s="62" t="s">
        <v>54</v>
      </c>
      <c r="D106" s="62" t="s">
        <v>8</v>
      </c>
      <c r="E106" s="62"/>
      <c r="F106" s="55"/>
      <c r="G106" s="50">
        <f>SUM(G107)</f>
        <v>1057489</v>
      </c>
    </row>
    <row r="107" spans="1:7" ht="51" x14ac:dyDescent="0.25">
      <c r="A107" s="61" t="s">
        <v>92</v>
      </c>
      <c r="B107" s="61"/>
      <c r="C107" s="62" t="s">
        <v>54</v>
      </c>
      <c r="D107" s="62" t="s">
        <v>17</v>
      </c>
      <c r="E107" s="62" t="s">
        <v>135</v>
      </c>
      <c r="F107" s="55"/>
      <c r="G107" s="56">
        <f>SUM(G108:G108)</f>
        <v>1057489</v>
      </c>
    </row>
    <row r="108" spans="1:7" ht="20.399999999999999" x14ac:dyDescent="0.25">
      <c r="A108" s="61" t="s">
        <v>100</v>
      </c>
      <c r="B108" s="61"/>
      <c r="C108" s="62" t="s">
        <v>54</v>
      </c>
      <c r="D108" s="62" t="s">
        <v>17</v>
      </c>
      <c r="E108" s="62" t="s">
        <v>135</v>
      </c>
      <c r="F108" s="55" t="s">
        <v>159</v>
      </c>
      <c r="G108" s="56">
        <v>1057489</v>
      </c>
    </row>
    <row r="109" spans="1:7" x14ac:dyDescent="0.25">
      <c r="A109" s="63" t="s">
        <v>93</v>
      </c>
      <c r="B109" s="63"/>
      <c r="C109" s="64" t="s">
        <v>34</v>
      </c>
      <c r="D109" s="64" t="s">
        <v>8</v>
      </c>
      <c r="E109" s="62"/>
      <c r="F109" s="49"/>
      <c r="G109" s="50">
        <f>SUM(G110)</f>
        <v>2000000</v>
      </c>
    </row>
    <row r="110" spans="1:7" x14ac:dyDescent="0.25">
      <c r="A110" s="61" t="s">
        <v>94</v>
      </c>
      <c r="B110" s="61"/>
      <c r="C110" s="62" t="s">
        <v>34</v>
      </c>
      <c r="D110" s="62" t="s">
        <v>10</v>
      </c>
      <c r="E110" s="62"/>
      <c r="F110" s="55"/>
      <c r="G110" s="56">
        <f>SUM(G111)</f>
        <v>2000000</v>
      </c>
    </row>
    <row r="111" spans="1:7" x14ac:dyDescent="0.25">
      <c r="A111" s="65" t="s">
        <v>55</v>
      </c>
      <c r="B111" s="65"/>
      <c r="C111" s="62" t="s">
        <v>34</v>
      </c>
      <c r="D111" s="62" t="s">
        <v>10</v>
      </c>
      <c r="E111" s="62" t="s">
        <v>103</v>
      </c>
      <c r="F111" s="55"/>
      <c r="G111" s="56">
        <f>G112</f>
        <v>2000000</v>
      </c>
    </row>
    <row r="112" spans="1:7" ht="20.399999999999999" x14ac:dyDescent="0.25">
      <c r="A112" s="65" t="s">
        <v>95</v>
      </c>
      <c r="B112" s="65"/>
      <c r="C112" s="62" t="s">
        <v>34</v>
      </c>
      <c r="D112" s="62" t="s">
        <v>10</v>
      </c>
      <c r="E112" s="62" t="s">
        <v>136</v>
      </c>
      <c r="F112" s="55"/>
      <c r="G112" s="56">
        <f>G114+G113</f>
        <v>2000000</v>
      </c>
    </row>
    <row r="113" spans="1:7" x14ac:dyDescent="0.25">
      <c r="A113" s="61" t="s">
        <v>96</v>
      </c>
      <c r="B113" s="61"/>
      <c r="C113" s="62" t="s">
        <v>34</v>
      </c>
      <c r="D113" s="62" t="s">
        <v>10</v>
      </c>
      <c r="E113" s="62" t="s">
        <v>136</v>
      </c>
      <c r="F113" s="55" t="s">
        <v>19</v>
      </c>
      <c r="G113" s="56">
        <v>1920000</v>
      </c>
    </row>
    <row r="114" spans="1:7" x14ac:dyDescent="0.25">
      <c r="A114" s="61" t="s">
        <v>155</v>
      </c>
      <c r="B114" s="61"/>
      <c r="C114" s="62" t="s">
        <v>34</v>
      </c>
      <c r="D114" s="62" t="s">
        <v>10</v>
      </c>
      <c r="E114" s="62" t="s">
        <v>136</v>
      </c>
      <c r="F114" s="55" t="s">
        <v>156</v>
      </c>
      <c r="G114" s="56">
        <v>80000</v>
      </c>
    </row>
    <row r="115" spans="1:7" x14ac:dyDescent="0.25">
      <c r="A115" s="78" t="s">
        <v>97</v>
      </c>
      <c r="B115" s="78"/>
      <c r="C115" s="62"/>
      <c r="D115" s="62"/>
      <c r="E115" s="62"/>
      <c r="F115" s="55"/>
      <c r="G115" s="50">
        <f>SUM(G109,G106,G102,G75,G60,G49,G40,G8)</f>
        <v>143415141.22999999</v>
      </c>
    </row>
  </sheetData>
  <mergeCells count="8">
    <mergeCell ref="B1:G1"/>
    <mergeCell ref="G5:G6"/>
    <mergeCell ref="A5:A6"/>
    <mergeCell ref="B5:F5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8"/>
  <sheetViews>
    <sheetView topLeftCell="A118" workbookViewId="0">
      <selection activeCell="G128" sqref="G128:H128"/>
    </sheetView>
  </sheetViews>
  <sheetFormatPr defaultColWidth="9" defaultRowHeight="13.2" x14ac:dyDescent="0.25"/>
  <cols>
    <col min="1" max="1" width="41.6640625" customWidth="1"/>
    <col min="2" max="3" width="3.44140625" customWidth="1"/>
    <col min="4" max="4" width="3.109375" customWidth="1"/>
    <col min="5" max="5" width="11" customWidth="1"/>
    <col min="6" max="6" width="3.88671875" customWidth="1"/>
    <col min="7" max="8" width="10.88671875" customWidth="1"/>
    <col min="9" max="10" width="12.6640625" bestFit="1" customWidth="1"/>
  </cols>
  <sheetData>
    <row r="1" spans="1:10" ht="75" customHeight="1" x14ac:dyDescent="0.25">
      <c r="C1" s="87" t="s">
        <v>161</v>
      </c>
      <c r="D1" s="94"/>
      <c r="E1" s="94"/>
      <c r="F1" s="94"/>
      <c r="G1" s="94"/>
      <c r="H1" s="94"/>
    </row>
    <row r="2" spans="1:10" ht="70.5" customHeight="1" x14ac:dyDescent="0.25">
      <c r="A2" s="1"/>
      <c r="B2" s="1"/>
      <c r="C2" s="80" t="s">
        <v>153</v>
      </c>
      <c r="D2" s="80"/>
      <c r="E2" s="80"/>
      <c r="F2" s="80"/>
      <c r="G2" s="80"/>
      <c r="H2" s="80"/>
    </row>
    <row r="3" spans="1:10" ht="26.25" customHeight="1" x14ac:dyDescent="0.25">
      <c r="A3" s="81" t="s">
        <v>146</v>
      </c>
      <c r="B3" s="81"/>
      <c r="C3" s="81"/>
      <c r="D3" s="81"/>
      <c r="E3" s="81"/>
      <c r="F3" s="81"/>
      <c r="G3" s="81"/>
      <c r="H3" s="81"/>
    </row>
    <row r="4" spans="1:10" ht="5.25" customHeight="1" x14ac:dyDescent="0.25">
      <c r="A4" s="82"/>
      <c r="B4" s="82"/>
      <c r="C4" s="82"/>
      <c r="D4" s="82"/>
      <c r="E4" s="82"/>
      <c r="F4" s="83"/>
      <c r="G4" s="88"/>
    </row>
    <row r="5" spans="1:10" ht="24" customHeight="1" x14ac:dyDescent="0.25">
      <c r="A5" s="85" t="s">
        <v>0</v>
      </c>
      <c r="B5" s="45"/>
      <c r="C5" s="85" t="s">
        <v>1</v>
      </c>
      <c r="D5" s="85"/>
      <c r="E5" s="85"/>
      <c r="F5" s="85"/>
      <c r="G5" s="85" t="s">
        <v>144</v>
      </c>
      <c r="H5" s="85" t="s">
        <v>145</v>
      </c>
    </row>
    <row r="6" spans="1:10" ht="46.2" x14ac:dyDescent="0.25">
      <c r="A6" s="86"/>
      <c r="B6" s="36" t="s">
        <v>99</v>
      </c>
      <c r="C6" s="3" t="s">
        <v>2</v>
      </c>
      <c r="D6" s="4" t="s">
        <v>3</v>
      </c>
      <c r="E6" s="4" t="s">
        <v>4</v>
      </c>
      <c r="F6" s="4" t="s">
        <v>5</v>
      </c>
      <c r="G6" s="85"/>
      <c r="H6" s="85"/>
    </row>
    <row r="7" spans="1:10" x14ac:dyDescent="0.25">
      <c r="A7" s="38"/>
      <c r="B7" s="46">
        <v>906</v>
      </c>
      <c r="C7" s="3"/>
      <c r="D7" s="4"/>
      <c r="E7" s="4"/>
      <c r="F7" s="4"/>
      <c r="G7" s="37"/>
      <c r="H7" s="37"/>
    </row>
    <row r="8" spans="1:10" x14ac:dyDescent="0.25">
      <c r="A8" s="5" t="s">
        <v>6</v>
      </c>
      <c r="B8" s="5"/>
      <c r="C8" s="6" t="s">
        <v>7</v>
      </c>
      <c r="D8" s="6" t="s">
        <v>8</v>
      </c>
      <c r="E8" s="6"/>
      <c r="F8" s="6"/>
      <c r="G8" s="7">
        <f>SUM(G9+G14+G16+G33+G27+G30)</f>
        <v>22203466</v>
      </c>
      <c r="H8" s="7">
        <f>SUM(H9+H14+H16+H33+H27+H30)</f>
        <v>22203466</v>
      </c>
      <c r="J8" s="31"/>
    </row>
    <row r="9" spans="1:10" ht="20.399999999999999" x14ac:dyDescent="0.25">
      <c r="A9" s="11" t="s">
        <v>9</v>
      </c>
      <c r="B9" s="11"/>
      <c r="C9" s="9" t="s">
        <v>7</v>
      </c>
      <c r="D9" s="9" t="s">
        <v>10</v>
      </c>
      <c r="E9" s="9"/>
      <c r="F9" s="9"/>
      <c r="G9" s="10">
        <f>SUM(G10)</f>
        <v>1654200</v>
      </c>
      <c r="H9" s="10">
        <f>SUM(H10)</f>
        <v>1654200</v>
      </c>
      <c r="I9" s="31"/>
    </row>
    <row r="10" spans="1:10" x14ac:dyDescent="0.25">
      <c r="A10" s="8" t="s">
        <v>11</v>
      </c>
      <c r="B10" s="8"/>
      <c r="C10" s="9" t="s">
        <v>7</v>
      </c>
      <c r="D10" s="9" t="s">
        <v>10</v>
      </c>
      <c r="E10" s="9" t="s">
        <v>103</v>
      </c>
      <c r="F10" s="9"/>
      <c r="G10" s="10">
        <f>SUM(G11)</f>
        <v>1654200</v>
      </c>
      <c r="H10" s="10">
        <f>SUM(H11)</f>
        <v>1654200</v>
      </c>
    </row>
    <row r="11" spans="1:10" x14ac:dyDescent="0.25">
      <c r="A11" s="11" t="s">
        <v>12</v>
      </c>
      <c r="B11" s="11"/>
      <c r="C11" s="9" t="s">
        <v>7</v>
      </c>
      <c r="D11" s="9" t="s">
        <v>10</v>
      </c>
      <c r="E11" s="9" t="s">
        <v>112</v>
      </c>
      <c r="F11" s="9"/>
      <c r="G11" s="10">
        <f>SUM(G12:G13)</f>
        <v>1654200</v>
      </c>
      <c r="H11" s="10">
        <f>SUM(H12:H13)</f>
        <v>1654200</v>
      </c>
    </row>
    <row r="12" spans="1:10" x14ac:dyDescent="0.25">
      <c r="A12" s="11" t="s">
        <v>13</v>
      </c>
      <c r="B12" s="11"/>
      <c r="C12" s="9" t="s">
        <v>7</v>
      </c>
      <c r="D12" s="9" t="s">
        <v>10</v>
      </c>
      <c r="E12" s="9" t="s">
        <v>112</v>
      </c>
      <c r="F12" s="9" t="s">
        <v>14</v>
      </c>
      <c r="G12" s="10">
        <v>1270500</v>
      </c>
      <c r="H12" s="10">
        <v>1270500</v>
      </c>
    </row>
    <row r="13" spans="1:10" ht="20.399999999999999" x14ac:dyDescent="0.25">
      <c r="A13" s="11" t="s">
        <v>101</v>
      </c>
      <c r="B13" s="11"/>
      <c r="C13" s="9" t="s">
        <v>7</v>
      </c>
      <c r="D13" s="9" t="s">
        <v>10</v>
      </c>
      <c r="E13" s="9" t="s">
        <v>112</v>
      </c>
      <c r="F13" s="9" t="s">
        <v>15</v>
      </c>
      <c r="G13" s="10">
        <v>383700</v>
      </c>
      <c r="H13" s="10">
        <v>383700</v>
      </c>
    </row>
    <row r="14" spans="1:10" ht="31.2" x14ac:dyDescent="0.25">
      <c r="A14" s="12" t="s">
        <v>16</v>
      </c>
      <c r="B14" s="12"/>
      <c r="C14" s="9" t="s">
        <v>7</v>
      </c>
      <c r="D14" s="9" t="s">
        <v>17</v>
      </c>
      <c r="E14" s="9"/>
      <c r="F14" s="9"/>
      <c r="G14" s="10">
        <f>SUM(G15)</f>
        <v>275000</v>
      </c>
      <c r="H14" s="10">
        <f>SUM(H15)</f>
        <v>275000</v>
      </c>
    </row>
    <row r="15" spans="1:10" x14ac:dyDescent="0.25">
      <c r="A15" s="11" t="s">
        <v>18</v>
      </c>
      <c r="B15" s="11"/>
      <c r="C15" s="9" t="s">
        <v>7</v>
      </c>
      <c r="D15" s="9" t="s">
        <v>17</v>
      </c>
      <c r="E15" s="9" t="s">
        <v>113</v>
      </c>
      <c r="F15" s="9" t="s">
        <v>19</v>
      </c>
      <c r="G15" s="10">
        <v>275000</v>
      </c>
      <c r="H15" s="10">
        <v>275000</v>
      </c>
    </row>
    <row r="16" spans="1:10" x14ac:dyDescent="0.25">
      <c r="A16" s="13" t="s">
        <v>20</v>
      </c>
      <c r="B16" s="13"/>
      <c r="C16" s="15" t="s">
        <v>7</v>
      </c>
      <c r="D16" s="15" t="s">
        <v>21</v>
      </c>
      <c r="E16" s="9"/>
      <c r="F16" s="15"/>
      <c r="G16" s="10">
        <f>SUM(G17)</f>
        <v>16357600</v>
      </c>
      <c r="H16" s="10">
        <f>SUM(H17)</f>
        <v>16457600</v>
      </c>
      <c r="I16" s="31"/>
    </row>
    <row r="17" spans="1:9" ht="20.399999999999999" x14ac:dyDescent="0.25">
      <c r="A17" s="8" t="s">
        <v>22</v>
      </c>
      <c r="B17" s="8"/>
      <c r="C17" s="9" t="s">
        <v>23</v>
      </c>
      <c r="D17" s="9" t="s">
        <v>21</v>
      </c>
      <c r="E17" s="9" t="s">
        <v>113</v>
      </c>
      <c r="F17" s="9"/>
      <c r="G17" s="10">
        <f>SUM(G18:G24)</f>
        <v>16357600</v>
      </c>
      <c r="H17" s="10">
        <f>SUM(H18:H24)</f>
        <v>16457600</v>
      </c>
    </row>
    <row r="18" spans="1:9" x14ac:dyDescent="0.25">
      <c r="A18" s="11" t="s">
        <v>13</v>
      </c>
      <c r="B18" s="11"/>
      <c r="C18" s="9" t="s">
        <v>7</v>
      </c>
      <c r="D18" s="9" t="s">
        <v>21</v>
      </c>
      <c r="E18" s="9" t="s">
        <v>113</v>
      </c>
      <c r="F18" s="9" t="s">
        <v>14</v>
      </c>
      <c r="G18" s="10">
        <v>10505000</v>
      </c>
      <c r="H18" s="10">
        <v>10505000</v>
      </c>
    </row>
    <row r="19" spans="1:9" ht="20.399999999999999" x14ac:dyDescent="0.25">
      <c r="A19" s="13" t="s">
        <v>24</v>
      </c>
      <c r="B19" s="13"/>
      <c r="C19" s="15" t="s">
        <v>7</v>
      </c>
      <c r="D19" s="15" t="s">
        <v>21</v>
      </c>
      <c r="E19" s="15" t="s">
        <v>113</v>
      </c>
      <c r="F19" s="15" t="s">
        <v>25</v>
      </c>
      <c r="G19" s="10">
        <v>60000</v>
      </c>
      <c r="H19" s="10">
        <v>60000</v>
      </c>
    </row>
    <row r="20" spans="1:9" ht="20.399999999999999" x14ac:dyDescent="0.25">
      <c r="A20" s="11" t="s">
        <v>101</v>
      </c>
      <c r="B20" s="11"/>
      <c r="C20" s="15" t="s">
        <v>7</v>
      </c>
      <c r="D20" s="15" t="s">
        <v>21</v>
      </c>
      <c r="E20" s="15" t="s">
        <v>113</v>
      </c>
      <c r="F20" s="15" t="s">
        <v>15</v>
      </c>
      <c r="G20" s="10">
        <v>3172600</v>
      </c>
      <c r="H20" s="10">
        <v>3172600</v>
      </c>
    </row>
    <row r="21" spans="1:9" ht="20.399999999999999" x14ac:dyDescent="0.25">
      <c r="A21" s="13" t="s">
        <v>26</v>
      </c>
      <c r="B21" s="13"/>
      <c r="C21" s="15" t="s">
        <v>7</v>
      </c>
      <c r="D21" s="15" t="s">
        <v>21</v>
      </c>
      <c r="E21" s="15" t="s">
        <v>113</v>
      </c>
      <c r="F21" s="15" t="s">
        <v>27</v>
      </c>
      <c r="G21" s="10">
        <v>650000</v>
      </c>
      <c r="H21" s="10">
        <v>650000</v>
      </c>
    </row>
    <row r="22" spans="1:9" x14ac:dyDescent="0.25">
      <c r="A22" s="11" t="s">
        <v>18</v>
      </c>
      <c r="B22" s="11"/>
      <c r="C22" s="15" t="s">
        <v>7</v>
      </c>
      <c r="D22" s="15" t="s">
        <v>21</v>
      </c>
      <c r="E22" s="9" t="s">
        <v>113</v>
      </c>
      <c r="F22" s="15" t="s">
        <v>19</v>
      </c>
      <c r="G22" s="10">
        <v>1582000</v>
      </c>
      <c r="H22" s="10">
        <v>1682000</v>
      </c>
    </row>
    <row r="23" spans="1:9" x14ac:dyDescent="0.25">
      <c r="A23" s="11" t="s">
        <v>155</v>
      </c>
      <c r="B23" s="11"/>
      <c r="C23" s="15" t="s">
        <v>7</v>
      </c>
      <c r="D23" s="15" t="s">
        <v>21</v>
      </c>
      <c r="E23" s="9" t="s">
        <v>160</v>
      </c>
      <c r="F23" s="15" t="s">
        <v>156</v>
      </c>
      <c r="G23" s="10">
        <v>168000</v>
      </c>
      <c r="H23" s="10">
        <v>168000</v>
      </c>
    </row>
    <row r="24" spans="1:9" ht="20.399999999999999" x14ac:dyDescent="0.25">
      <c r="A24" s="16" t="s">
        <v>28</v>
      </c>
      <c r="B24" s="16"/>
      <c r="C24" s="9" t="s">
        <v>7</v>
      </c>
      <c r="D24" s="9" t="s">
        <v>21</v>
      </c>
      <c r="E24" s="9" t="s">
        <v>103</v>
      </c>
      <c r="F24" s="15"/>
      <c r="G24" s="10">
        <f>G25+G26</f>
        <v>220000</v>
      </c>
      <c r="H24" s="10">
        <f>H25+H26</f>
        <v>220000</v>
      </c>
    </row>
    <row r="25" spans="1:9" x14ac:dyDescent="0.25">
      <c r="A25" s="17" t="s">
        <v>29</v>
      </c>
      <c r="B25" s="17"/>
      <c r="C25" s="9" t="s">
        <v>7</v>
      </c>
      <c r="D25" s="9" t="s">
        <v>21</v>
      </c>
      <c r="E25" s="9" t="s">
        <v>113</v>
      </c>
      <c r="F25" s="9" t="s">
        <v>30</v>
      </c>
      <c r="G25" s="10">
        <v>70000</v>
      </c>
      <c r="H25" s="10">
        <v>70000</v>
      </c>
    </row>
    <row r="26" spans="1:9" x14ac:dyDescent="0.25">
      <c r="A26" s="18" t="s">
        <v>31</v>
      </c>
      <c r="B26" s="18"/>
      <c r="C26" s="9" t="s">
        <v>7</v>
      </c>
      <c r="D26" s="9" t="s">
        <v>21</v>
      </c>
      <c r="E26" s="9" t="s">
        <v>113</v>
      </c>
      <c r="F26" s="9" t="s">
        <v>32</v>
      </c>
      <c r="G26" s="10">
        <v>150000</v>
      </c>
      <c r="H26" s="10">
        <v>150000</v>
      </c>
    </row>
    <row r="27" spans="1:9" x14ac:dyDescent="0.25">
      <c r="A27" s="40" t="s">
        <v>105</v>
      </c>
      <c r="B27" s="40"/>
      <c r="C27" s="9" t="s">
        <v>7</v>
      </c>
      <c r="D27" s="9" t="s">
        <v>108</v>
      </c>
      <c r="E27" s="9"/>
      <c r="F27" s="9"/>
      <c r="G27" s="10">
        <f>SUM(G28)</f>
        <v>0</v>
      </c>
      <c r="H27" s="10">
        <f>SUM(H28)</f>
        <v>0</v>
      </c>
    </row>
    <row r="28" spans="1:9" ht="20.399999999999999" x14ac:dyDescent="0.25">
      <c r="A28" s="40" t="s">
        <v>106</v>
      </c>
      <c r="B28" s="40"/>
      <c r="C28" s="9" t="s">
        <v>7</v>
      </c>
      <c r="D28" s="9" t="s">
        <v>108</v>
      </c>
      <c r="E28" s="9" t="s">
        <v>147</v>
      </c>
      <c r="F28" s="9" t="s">
        <v>109</v>
      </c>
      <c r="G28" s="10">
        <f>SUM(G29)</f>
        <v>0</v>
      </c>
      <c r="H28" s="10">
        <f>SUM(H29)</f>
        <v>0</v>
      </c>
    </row>
    <row r="29" spans="1:9" ht="41.4" x14ac:dyDescent="0.25">
      <c r="A29" s="12" t="s">
        <v>107</v>
      </c>
      <c r="B29" s="12"/>
      <c r="C29" s="9" t="s">
        <v>7</v>
      </c>
      <c r="D29" s="9" t="s">
        <v>108</v>
      </c>
      <c r="E29" s="9" t="s">
        <v>147</v>
      </c>
      <c r="F29" s="9" t="s">
        <v>109</v>
      </c>
      <c r="G29" s="10">
        <v>0</v>
      </c>
      <c r="H29" s="10">
        <v>0</v>
      </c>
    </row>
    <row r="30" spans="1:9" x14ac:dyDescent="0.25">
      <c r="A30" s="32" t="s">
        <v>33</v>
      </c>
      <c r="B30" s="32"/>
      <c r="C30" s="9" t="s">
        <v>7</v>
      </c>
      <c r="D30" s="9" t="s">
        <v>34</v>
      </c>
      <c r="E30" s="9"/>
      <c r="F30" s="9"/>
      <c r="G30" s="7">
        <f>SUM(G31)</f>
        <v>2000000</v>
      </c>
      <c r="H30" s="7">
        <f>SUM(H31)</f>
        <v>2000000</v>
      </c>
    </row>
    <row r="31" spans="1:9" ht="20.399999999999999" x14ac:dyDescent="0.25">
      <c r="A31" s="18" t="s">
        <v>35</v>
      </c>
      <c r="B31" s="18"/>
      <c r="C31" s="9" t="s">
        <v>7</v>
      </c>
      <c r="D31" s="9" t="s">
        <v>34</v>
      </c>
      <c r="E31" s="9" t="s">
        <v>114</v>
      </c>
      <c r="F31" s="9"/>
      <c r="G31" s="10">
        <f>SUM(G32)</f>
        <v>2000000</v>
      </c>
      <c r="H31" s="10">
        <f>SUM(H32)</f>
        <v>2000000</v>
      </c>
    </row>
    <row r="32" spans="1:9" x14ac:dyDescent="0.25">
      <c r="A32" s="18" t="s">
        <v>36</v>
      </c>
      <c r="B32" s="18"/>
      <c r="C32" s="9" t="s">
        <v>7</v>
      </c>
      <c r="D32" s="9" t="s">
        <v>34</v>
      </c>
      <c r="E32" s="9" t="s">
        <v>114</v>
      </c>
      <c r="F32" s="9" t="s">
        <v>37</v>
      </c>
      <c r="G32" s="10">
        <v>2000000</v>
      </c>
      <c r="H32" s="10">
        <v>2000000</v>
      </c>
      <c r="I32" s="31"/>
    </row>
    <row r="33" spans="1:9" x14ac:dyDescent="0.25">
      <c r="A33" s="34" t="s">
        <v>38</v>
      </c>
      <c r="B33" s="34"/>
      <c r="C33" s="9" t="s">
        <v>7</v>
      </c>
      <c r="D33" s="9" t="s">
        <v>39</v>
      </c>
      <c r="E33" s="9"/>
      <c r="F33" s="9"/>
      <c r="G33" s="7">
        <f>SUM(G34)</f>
        <v>1916666</v>
      </c>
      <c r="H33" s="7">
        <f>SUM(H34)</f>
        <v>1816666</v>
      </c>
    </row>
    <row r="34" spans="1:9" x14ac:dyDescent="0.25">
      <c r="A34" s="19" t="s">
        <v>40</v>
      </c>
      <c r="B34" s="19"/>
      <c r="C34" s="9" t="s">
        <v>7</v>
      </c>
      <c r="D34" s="9" t="s">
        <v>39</v>
      </c>
      <c r="E34" s="9" t="s">
        <v>103</v>
      </c>
      <c r="F34" s="9"/>
      <c r="G34" s="7">
        <f>SUM(G35+G37+G41)</f>
        <v>1916666</v>
      </c>
      <c r="H34" s="7">
        <f>SUM(H35+H37+H41)</f>
        <v>1816666</v>
      </c>
    </row>
    <row r="35" spans="1:9" ht="51" x14ac:dyDescent="0.25">
      <c r="A35" s="20" t="s">
        <v>102</v>
      </c>
      <c r="B35" s="20"/>
      <c r="C35" s="21" t="s">
        <v>7</v>
      </c>
      <c r="D35" s="21" t="s">
        <v>39</v>
      </c>
      <c r="E35" s="21" t="s">
        <v>115</v>
      </c>
      <c r="F35" s="9"/>
      <c r="G35" s="7">
        <f>SUM(G36)</f>
        <v>413622</v>
      </c>
      <c r="H35" s="7">
        <f>SUM(H36)</f>
        <v>413622</v>
      </c>
    </row>
    <row r="36" spans="1:9" x14ac:dyDescent="0.25">
      <c r="A36" s="20" t="s">
        <v>41</v>
      </c>
      <c r="B36" s="20"/>
      <c r="C36" s="21" t="s">
        <v>7</v>
      </c>
      <c r="D36" s="21" t="s">
        <v>39</v>
      </c>
      <c r="E36" s="21" t="s">
        <v>115</v>
      </c>
      <c r="F36" s="9" t="s">
        <v>42</v>
      </c>
      <c r="G36" s="7">
        <v>413622</v>
      </c>
      <c r="H36" s="7">
        <v>413622</v>
      </c>
    </row>
    <row r="37" spans="1:9" ht="30.6" x14ac:dyDescent="0.25">
      <c r="A37" s="20" t="s">
        <v>43</v>
      </c>
      <c r="B37" s="20"/>
      <c r="C37" s="21" t="s">
        <v>7</v>
      </c>
      <c r="D37" s="21" t="s">
        <v>39</v>
      </c>
      <c r="E37" s="21" t="s">
        <v>116</v>
      </c>
      <c r="F37" s="21"/>
      <c r="G37" s="10">
        <f>G38</f>
        <v>3044</v>
      </c>
      <c r="H37" s="10">
        <f>H38</f>
        <v>3044</v>
      </c>
    </row>
    <row r="38" spans="1:9" x14ac:dyDescent="0.25">
      <c r="A38" s="20" t="s">
        <v>18</v>
      </c>
      <c r="B38" s="20"/>
      <c r="C38" s="21" t="s">
        <v>7</v>
      </c>
      <c r="D38" s="21" t="s">
        <v>39</v>
      </c>
      <c r="E38" s="21" t="s">
        <v>117</v>
      </c>
      <c r="F38" s="21" t="s">
        <v>19</v>
      </c>
      <c r="G38" s="10">
        <v>3044</v>
      </c>
      <c r="H38" s="10">
        <v>3044</v>
      </c>
    </row>
    <row r="39" spans="1:9" x14ac:dyDescent="0.25">
      <c r="A39" s="19" t="s">
        <v>11</v>
      </c>
      <c r="B39" s="19"/>
      <c r="C39" s="21" t="s">
        <v>7</v>
      </c>
      <c r="D39" s="21" t="s">
        <v>39</v>
      </c>
      <c r="E39" s="21" t="s">
        <v>103</v>
      </c>
      <c r="F39" s="9"/>
      <c r="G39" s="7">
        <f>G40</f>
        <v>1500000</v>
      </c>
      <c r="H39" s="7">
        <f>H40</f>
        <v>1400000</v>
      </c>
    </row>
    <row r="40" spans="1:9" ht="20.399999999999999" x14ac:dyDescent="0.25">
      <c r="A40" s="20" t="s">
        <v>44</v>
      </c>
      <c r="B40" s="20"/>
      <c r="C40" s="21" t="s">
        <v>7</v>
      </c>
      <c r="D40" s="21" t="s">
        <v>39</v>
      </c>
      <c r="E40" s="21" t="s">
        <v>113</v>
      </c>
      <c r="F40" s="9"/>
      <c r="G40" s="10">
        <f>G41</f>
        <v>1500000</v>
      </c>
      <c r="H40" s="10">
        <f>H41</f>
        <v>1400000</v>
      </c>
    </row>
    <row r="41" spans="1:9" x14ac:dyDescent="0.25">
      <c r="A41" s="20" t="s">
        <v>18</v>
      </c>
      <c r="B41" s="20"/>
      <c r="C41" s="21" t="s">
        <v>7</v>
      </c>
      <c r="D41" s="21" t="s">
        <v>39</v>
      </c>
      <c r="E41" s="21" t="s">
        <v>113</v>
      </c>
      <c r="F41" s="9" t="s">
        <v>19</v>
      </c>
      <c r="G41" s="10">
        <v>1500000</v>
      </c>
      <c r="H41" s="10">
        <v>1400000</v>
      </c>
      <c r="I41" s="31"/>
    </row>
    <row r="42" spans="1:9" x14ac:dyDescent="0.25">
      <c r="A42" s="19" t="s">
        <v>45</v>
      </c>
      <c r="B42" s="19"/>
      <c r="C42" s="22" t="s">
        <v>10</v>
      </c>
      <c r="D42" s="22" t="s">
        <v>8</v>
      </c>
      <c r="E42" s="21"/>
      <c r="F42" s="6"/>
      <c r="G42" s="7">
        <f>G43</f>
        <v>457555</v>
      </c>
      <c r="H42" s="7">
        <f>H43</f>
        <v>474860</v>
      </c>
    </row>
    <row r="43" spans="1:9" x14ac:dyDescent="0.25">
      <c r="A43" s="20" t="s">
        <v>46</v>
      </c>
      <c r="B43" s="20"/>
      <c r="C43" s="21" t="s">
        <v>10</v>
      </c>
      <c r="D43" s="21" t="s">
        <v>17</v>
      </c>
      <c r="E43" s="21"/>
      <c r="F43" s="9"/>
      <c r="G43" s="10">
        <f>SUM(G44)</f>
        <v>457555</v>
      </c>
      <c r="H43" s="10">
        <f>SUM(H44)</f>
        <v>474860</v>
      </c>
    </row>
    <row r="44" spans="1:9" ht="61.2" x14ac:dyDescent="0.25">
      <c r="A44" s="23" t="s">
        <v>47</v>
      </c>
      <c r="B44" s="23"/>
      <c r="C44" s="21" t="s">
        <v>10</v>
      </c>
      <c r="D44" s="21" t="s">
        <v>17</v>
      </c>
      <c r="E44" s="21" t="s">
        <v>103</v>
      </c>
      <c r="F44" s="9"/>
      <c r="G44" s="10">
        <f>SUM(G46:G49)</f>
        <v>457555</v>
      </c>
      <c r="H44" s="10">
        <f>SUM(H45)</f>
        <v>474860</v>
      </c>
    </row>
    <row r="45" spans="1:9" ht="20.399999999999999" x14ac:dyDescent="0.25">
      <c r="A45" s="20" t="s">
        <v>48</v>
      </c>
      <c r="B45" s="20"/>
      <c r="C45" s="21" t="s">
        <v>10</v>
      </c>
      <c r="D45" s="21" t="s">
        <v>17</v>
      </c>
      <c r="E45" s="21" t="s">
        <v>118</v>
      </c>
      <c r="F45" s="9"/>
      <c r="G45" s="10">
        <f>SUM(G46:G49)</f>
        <v>457555</v>
      </c>
      <c r="H45" s="10">
        <f>SUM(H46:H50)</f>
        <v>474860</v>
      </c>
    </row>
    <row r="46" spans="1:9" x14ac:dyDescent="0.25">
      <c r="A46" s="11" t="s">
        <v>13</v>
      </c>
      <c r="B46" s="11"/>
      <c r="C46" s="21" t="s">
        <v>10</v>
      </c>
      <c r="D46" s="21" t="s">
        <v>17</v>
      </c>
      <c r="E46" s="21" t="s">
        <v>118</v>
      </c>
      <c r="F46" s="9" t="s">
        <v>14</v>
      </c>
      <c r="G46" s="10">
        <v>353100</v>
      </c>
      <c r="H46" s="10">
        <v>353100</v>
      </c>
    </row>
    <row r="47" spans="1:9" ht="20.399999999999999" x14ac:dyDescent="0.25">
      <c r="A47" s="11" t="s">
        <v>101</v>
      </c>
      <c r="B47" s="11"/>
      <c r="C47" s="21" t="s">
        <v>10</v>
      </c>
      <c r="D47" s="21" t="s">
        <v>17</v>
      </c>
      <c r="E47" s="21" t="s">
        <v>118</v>
      </c>
      <c r="F47" s="9" t="s">
        <v>15</v>
      </c>
      <c r="G47" s="10">
        <v>104455</v>
      </c>
      <c r="H47" s="10">
        <v>106636</v>
      </c>
    </row>
    <row r="48" spans="1:9" ht="20.399999999999999" x14ac:dyDescent="0.25">
      <c r="A48" s="13" t="s">
        <v>26</v>
      </c>
      <c r="B48" s="13"/>
      <c r="C48" s="21" t="s">
        <v>10</v>
      </c>
      <c r="D48" s="21" t="s">
        <v>17</v>
      </c>
      <c r="E48" s="21" t="s">
        <v>118</v>
      </c>
      <c r="F48" s="9" t="s">
        <v>27</v>
      </c>
      <c r="G48" s="10"/>
      <c r="H48" s="10">
        <v>10600</v>
      </c>
    </row>
    <row r="49" spans="1:9" x14ac:dyDescent="0.25">
      <c r="A49" s="20" t="s">
        <v>18</v>
      </c>
      <c r="B49" s="20"/>
      <c r="C49" s="21" t="s">
        <v>10</v>
      </c>
      <c r="D49" s="21" t="s">
        <v>17</v>
      </c>
      <c r="E49" s="21" t="s">
        <v>118</v>
      </c>
      <c r="F49" s="9" t="s">
        <v>19</v>
      </c>
      <c r="G49" s="10"/>
      <c r="H49" s="10">
        <v>1624</v>
      </c>
    </row>
    <row r="50" spans="1:9" x14ac:dyDescent="0.25">
      <c r="A50" s="20" t="s">
        <v>155</v>
      </c>
      <c r="B50" s="20"/>
      <c r="C50" s="21" t="s">
        <v>10</v>
      </c>
      <c r="D50" s="21" t="s">
        <v>17</v>
      </c>
      <c r="E50" s="21" t="s">
        <v>118</v>
      </c>
      <c r="F50" s="9" t="s">
        <v>156</v>
      </c>
      <c r="G50" s="10"/>
      <c r="H50" s="10">
        <v>2900</v>
      </c>
    </row>
    <row r="51" spans="1:9" ht="20.399999999999999" x14ac:dyDescent="0.25">
      <c r="A51" s="19" t="s">
        <v>49</v>
      </c>
      <c r="B51" s="19"/>
      <c r="C51" s="22" t="s">
        <v>17</v>
      </c>
      <c r="D51" s="22" t="s">
        <v>8</v>
      </c>
      <c r="E51" s="22"/>
      <c r="F51" s="6"/>
      <c r="G51" s="7">
        <f>G52+G57</f>
        <v>3000000</v>
      </c>
      <c r="H51" s="7">
        <f>H52+H57</f>
        <v>3200000</v>
      </c>
    </row>
    <row r="52" spans="1:9" ht="30.6" x14ac:dyDescent="0.25">
      <c r="A52" s="20" t="s">
        <v>50</v>
      </c>
      <c r="B52" s="20"/>
      <c r="C52" s="21" t="s">
        <v>17</v>
      </c>
      <c r="D52" s="21" t="s">
        <v>51</v>
      </c>
      <c r="E52" s="21"/>
      <c r="F52" s="9"/>
      <c r="G52" s="10">
        <f>SUM(G53+G55)</f>
        <v>700000</v>
      </c>
      <c r="H52" s="10">
        <f>SUM(H53+H55)</f>
        <v>700000</v>
      </c>
    </row>
    <row r="53" spans="1:9" ht="30.6" x14ac:dyDescent="0.25">
      <c r="A53" s="20" t="s">
        <v>52</v>
      </c>
      <c r="B53" s="20"/>
      <c r="C53" s="21" t="s">
        <v>17</v>
      </c>
      <c r="D53" s="21" t="s">
        <v>51</v>
      </c>
      <c r="E53" s="21" t="s">
        <v>139</v>
      </c>
      <c r="F53" s="21"/>
      <c r="G53" s="10">
        <v>0</v>
      </c>
      <c r="H53" s="10">
        <v>0</v>
      </c>
    </row>
    <row r="54" spans="1:9" x14ac:dyDescent="0.25">
      <c r="A54" s="20" t="s">
        <v>18</v>
      </c>
      <c r="B54" s="20"/>
      <c r="C54" s="21" t="s">
        <v>17</v>
      </c>
      <c r="D54" s="21" t="s">
        <v>51</v>
      </c>
      <c r="E54" s="21" t="s">
        <v>139</v>
      </c>
      <c r="F54" s="21"/>
      <c r="G54" s="10">
        <v>0</v>
      </c>
      <c r="H54" s="10">
        <v>0</v>
      </c>
    </row>
    <row r="55" spans="1:9" ht="20.399999999999999" x14ac:dyDescent="0.25">
      <c r="A55" s="20" t="s">
        <v>98</v>
      </c>
      <c r="B55" s="20"/>
      <c r="C55" s="21" t="s">
        <v>17</v>
      </c>
      <c r="D55" s="21" t="s">
        <v>51</v>
      </c>
      <c r="E55" s="21" t="s">
        <v>139</v>
      </c>
      <c r="F55" s="21"/>
      <c r="G55" s="10">
        <f>SUM(G56)</f>
        <v>700000</v>
      </c>
      <c r="H55" s="10">
        <f>SUM(H56)</f>
        <v>700000</v>
      </c>
    </row>
    <row r="56" spans="1:9" x14ac:dyDescent="0.25">
      <c r="A56" s="20" t="s">
        <v>18</v>
      </c>
      <c r="B56" s="20"/>
      <c r="C56" s="21" t="s">
        <v>17</v>
      </c>
      <c r="D56" s="21" t="s">
        <v>51</v>
      </c>
      <c r="E56" s="21" t="s">
        <v>139</v>
      </c>
      <c r="F56" s="21" t="s">
        <v>19</v>
      </c>
      <c r="G56" s="10">
        <v>700000</v>
      </c>
      <c r="H56" s="10">
        <v>700000</v>
      </c>
    </row>
    <row r="57" spans="1:9" x14ac:dyDescent="0.25">
      <c r="A57" s="19" t="s">
        <v>53</v>
      </c>
      <c r="B57" s="19"/>
      <c r="C57" s="21" t="s">
        <v>17</v>
      </c>
      <c r="D57" s="21" t="s">
        <v>54</v>
      </c>
      <c r="E57" s="21"/>
      <c r="F57" s="9"/>
      <c r="G57" s="10">
        <f t="shared" ref="G57:H58" si="0">G58</f>
        <v>2300000</v>
      </c>
      <c r="H57" s="10">
        <f t="shared" si="0"/>
        <v>2500000</v>
      </c>
    </row>
    <row r="58" spans="1:9" x14ac:dyDescent="0.25">
      <c r="A58" s="24" t="s">
        <v>55</v>
      </c>
      <c r="B58" s="24"/>
      <c r="C58" s="21" t="s">
        <v>17</v>
      </c>
      <c r="D58" s="21" t="s">
        <v>54</v>
      </c>
      <c r="E58" s="21" t="s">
        <v>103</v>
      </c>
      <c r="F58" s="9"/>
      <c r="G58" s="10">
        <f t="shared" si="0"/>
        <v>2300000</v>
      </c>
      <c r="H58" s="10">
        <f t="shared" si="0"/>
        <v>2500000</v>
      </c>
    </row>
    <row r="59" spans="1:9" ht="30.6" x14ac:dyDescent="0.25">
      <c r="A59" s="23" t="s">
        <v>56</v>
      </c>
      <c r="B59" s="23"/>
      <c r="C59" s="21" t="s">
        <v>17</v>
      </c>
      <c r="D59" s="21" t="s">
        <v>54</v>
      </c>
      <c r="E59" s="21" t="s">
        <v>119</v>
      </c>
      <c r="F59" s="9"/>
      <c r="G59" s="10">
        <f>G60+G61</f>
        <v>2300000</v>
      </c>
      <c r="H59" s="10">
        <f>H60+H61</f>
        <v>2500000</v>
      </c>
      <c r="I59" s="31"/>
    </row>
    <row r="60" spans="1:9" x14ac:dyDescent="0.25">
      <c r="A60" s="20" t="s">
        <v>18</v>
      </c>
      <c r="B60" s="20"/>
      <c r="C60" s="21" t="s">
        <v>17</v>
      </c>
      <c r="D60" s="21" t="s">
        <v>54</v>
      </c>
      <c r="E60" s="21" t="s">
        <v>119</v>
      </c>
      <c r="F60" s="9" t="s">
        <v>19</v>
      </c>
      <c r="G60" s="10">
        <v>2265000</v>
      </c>
      <c r="H60" s="10">
        <v>2465000</v>
      </c>
      <c r="I60" s="31"/>
    </row>
    <row r="61" spans="1:9" x14ac:dyDescent="0.25">
      <c r="A61" s="20" t="s">
        <v>155</v>
      </c>
      <c r="B61" s="20"/>
      <c r="C61" s="21" t="s">
        <v>17</v>
      </c>
      <c r="D61" s="21" t="s">
        <v>54</v>
      </c>
      <c r="E61" s="21" t="s">
        <v>119</v>
      </c>
      <c r="F61" s="9" t="s">
        <v>156</v>
      </c>
      <c r="G61" s="10">
        <v>35000</v>
      </c>
      <c r="H61" s="10">
        <v>35000</v>
      </c>
    </row>
    <row r="62" spans="1:9" x14ac:dyDescent="0.25">
      <c r="A62" s="19" t="s">
        <v>57</v>
      </c>
      <c r="B62" s="19"/>
      <c r="C62" s="22" t="s">
        <v>21</v>
      </c>
      <c r="D62" s="22" t="s">
        <v>8</v>
      </c>
      <c r="E62" s="21"/>
      <c r="F62" s="6"/>
      <c r="G62" s="7">
        <f>G63+G70</f>
        <v>14359020</v>
      </c>
      <c r="H62" s="7">
        <f>H63+H70</f>
        <v>12858206</v>
      </c>
    </row>
    <row r="63" spans="1:9" x14ac:dyDescent="0.25">
      <c r="A63" s="19" t="s">
        <v>58</v>
      </c>
      <c r="B63" s="19"/>
      <c r="C63" s="21" t="s">
        <v>21</v>
      </c>
      <c r="D63" s="21" t="s">
        <v>51</v>
      </c>
      <c r="E63" s="21"/>
      <c r="F63" s="15"/>
      <c r="G63" s="10">
        <f>G67+G64</f>
        <v>13959020</v>
      </c>
      <c r="H63" s="10">
        <f>H67+H64</f>
        <v>12458206</v>
      </c>
    </row>
    <row r="64" spans="1:9" x14ac:dyDescent="0.25">
      <c r="A64" s="19" t="s">
        <v>40</v>
      </c>
      <c r="B64" s="19"/>
      <c r="C64" s="21" t="s">
        <v>21</v>
      </c>
      <c r="D64" s="21" t="s">
        <v>51</v>
      </c>
      <c r="E64" s="21" t="s">
        <v>103</v>
      </c>
      <c r="F64" s="6"/>
      <c r="G64" s="7">
        <f>G65</f>
        <v>2627210</v>
      </c>
      <c r="H64" s="7">
        <f>H65</f>
        <v>2729096</v>
      </c>
    </row>
    <row r="65" spans="1:10" ht="40.799999999999997" x14ac:dyDescent="0.25">
      <c r="A65" s="20" t="s">
        <v>59</v>
      </c>
      <c r="B65" s="20"/>
      <c r="C65" s="21" t="s">
        <v>21</v>
      </c>
      <c r="D65" s="21" t="s">
        <v>51</v>
      </c>
      <c r="E65" s="21" t="s">
        <v>120</v>
      </c>
      <c r="F65" s="15"/>
      <c r="G65" s="10">
        <f>SUM(G66)</f>
        <v>2627210</v>
      </c>
      <c r="H65" s="10">
        <f>SUM(H66)</f>
        <v>2729096</v>
      </c>
    </row>
    <row r="66" spans="1:10" x14ac:dyDescent="0.25">
      <c r="A66" s="20" t="s">
        <v>18</v>
      </c>
      <c r="B66" s="20"/>
      <c r="C66" s="21" t="s">
        <v>21</v>
      </c>
      <c r="D66" s="21" t="s">
        <v>51</v>
      </c>
      <c r="E66" s="21" t="s">
        <v>120</v>
      </c>
      <c r="F66" s="15" t="s">
        <v>19</v>
      </c>
      <c r="G66" s="10">
        <v>2627210</v>
      </c>
      <c r="H66" s="10">
        <v>2729096</v>
      </c>
    </row>
    <row r="67" spans="1:10" x14ac:dyDescent="0.25">
      <c r="A67" s="25" t="s">
        <v>55</v>
      </c>
      <c r="B67" s="25"/>
      <c r="C67" s="21" t="s">
        <v>21</v>
      </c>
      <c r="D67" s="21" t="s">
        <v>51</v>
      </c>
      <c r="E67" s="21" t="s">
        <v>103</v>
      </c>
      <c r="F67" s="15"/>
      <c r="G67" s="10">
        <f>SUM(G68)</f>
        <v>11331810</v>
      </c>
      <c r="H67" s="10">
        <f>SUM(H68)</f>
        <v>9729110</v>
      </c>
      <c r="I67" s="31"/>
    </row>
    <row r="68" spans="1:10" ht="30.6" x14ac:dyDescent="0.25">
      <c r="A68" s="20" t="s">
        <v>60</v>
      </c>
      <c r="B68" s="20"/>
      <c r="C68" s="21" t="s">
        <v>21</v>
      </c>
      <c r="D68" s="21" t="s">
        <v>51</v>
      </c>
      <c r="E68" s="21" t="s">
        <v>121</v>
      </c>
      <c r="F68" s="15"/>
      <c r="G68" s="10">
        <f>SUM(G69)</f>
        <v>11331810</v>
      </c>
      <c r="H68" s="10">
        <f>SUM(H69)</f>
        <v>9729110</v>
      </c>
    </row>
    <row r="69" spans="1:10" x14ac:dyDescent="0.25">
      <c r="A69" s="20" t="s">
        <v>18</v>
      </c>
      <c r="B69" s="20"/>
      <c r="C69" s="21" t="s">
        <v>61</v>
      </c>
      <c r="D69" s="21" t="s">
        <v>51</v>
      </c>
      <c r="E69" s="21" t="s">
        <v>121</v>
      </c>
      <c r="F69" s="15" t="s">
        <v>19</v>
      </c>
      <c r="G69" s="10">
        <v>11331810</v>
      </c>
      <c r="H69" s="10">
        <v>9729110</v>
      </c>
    </row>
    <row r="70" spans="1:10" x14ac:dyDescent="0.25">
      <c r="A70" s="20" t="s">
        <v>62</v>
      </c>
      <c r="B70" s="20"/>
      <c r="C70" s="21" t="s">
        <v>21</v>
      </c>
      <c r="D70" s="21" t="s">
        <v>63</v>
      </c>
      <c r="E70" s="21"/>
      <c r="F70" s="15"/>
      <c r="G70" s="7">
        <f>G71</f>
        <v>400000</v>
      </c>
      <c r="H70" s="7">
        <f>H71</f>
        <v>400000</v>
      </c>
    </row>
    <row r="71" spans="1:10" x14ac:dyDescent="0.25">
      <c r="A71" s="24" t="s">
        <v>11</v>
      </c>
      <c r="B71" s="24"/>
      <c r="C71" s="21" t="s">
        <v>21</v>
      </c>
      <c r="D71" s="21" t="s">
        <v>63</v>
      </c>
      <c r="E71" s="21" t="s">
        <v>103</v>
      </c>
      <c r="F71" s="15"/>
      <c r="G71" s="7">
        <f>G72+G74</f>
        <v>400000</v>
      </c>
      <c r="H71" s="7">
        <f>H72+H74</f>
        <v>400000</v>
      </c>
    </row>
    <row r="72" spans="1:10" x14ac:dyDescent="0.25">
      <c r="A72" s="20" t="s">
        <v>64</v>
      </c>
      <c r="B72" s="20"/>
      <c r="C72" s="21" t="s">
        <v>21</v>
      </c>
      <c r="D72" s="21" t="s">
        <v>63</v>
      </c>
      <c r="E72" s="21" t="s">
        <v>122</v>
      </c>
      <c r="F72" s="15"/>
      <c r="G72" s="10">
        <f>SUM(G73)</f>
        <v>300000</v>
      </c>
      <c r="H72" s="10">
        <f>SUM(H73)</f>
        <v>300000</v>
      </c>
    </row>
    <row r="73" spans="1:10" x14ac:dyDescent="0.25">
      <c r="A73" s="20" t="s">
        <v>18</v>
      </c>
      <c r="B73" s="20"/>
      <c r="C73" s="21" t="s">
        <v>21</v>
      </c>
      <c r="D73" s="21" t="s">
        <v>63</v>
      </c>
      <c r="E73" s="21" t="s">
        <v>122</v>
      </c>
      <c r="F73" s="15" t="s">
        <v>19</v>
      </c>
      <c r="G73" s="10">
        <v>300000</v>
      </c>
      <c r="H73" s="10">
        <v>300000</v>
      </c>
      <c r="J73" s="31"/>
    </row>
    <row r="74" spans="1:10" ht="30.6" x14ac:dyDescent="0.25">
      <c r="A74" s="26" t="s">
        <v>65</v>
      </c>
      <c r="B74" s="26"/>
      <c r="C74" s="21" t="s">
        <v>21</v>
      </c>
      <c r="D74" s="21" t="s">
        <v>63</v>
      </c>
      <c r="E74" s="22" t="s">
        <v>123</v>
      </c>
      <c r="F74" s="15"/>
      <c r="G74" s="10">
        <f>G75</f>
        <v>100000</v>
      </c>
      <c r="H74" s="10">
        <f>H75</f>
        <v>100000</v>
      </c>
      <c r="I74" s="31"/>
    </row>
    <row r="75" spans="1:10" x14ac:dyDescent="0.25">
      <c r="A75" s="20" t="s">
        <v>18</v>
      </c>
      <c r="B75" s="20"/>
      <c r="C75" s="21" t="s">
        <v>21</v>
      </c>
      <c r="D75" s="21" t="s">
        <v>63</v>
      </c>
      <c r="E75" s="21" t="s">
        <v>123</v>
      </c>
      <c r="F75" s="15" t="s">
        <v>19</v>
      </c>
      <c r="G75" s="10">
        <v>100000</v>
      </c>
      <c r="H75" s="10">
        <v>100000</v>
      </c>
    </row>
    <row r="76" spans="1:10" x14ac:dyDescent="0.25">
      <c r="A76" s="19" t="s">
        <v>66</v>
      </c>
      <c r="B76" s="19"/>
      <c r="C76" s="22" t="s">
        <v>67</v>
      </c>
      <c r="D76" s="22" t="s">
        <v>8</v>
      </c>
      <c r="E76" s="21"/>
      <c r="F76" s="6"/>
      <c r="G76" s="7">
        <f>G77+G81+G89+G107</f>
        <v>32708097</v>
      </c>
      <c r="H76" s="7">
        <f>H77+H81+H89+H107</f>
        <v>32652651</v>
      </c>
    </row>
    <row r="77" spans="1:10" x14ac:dyDescent="0.25">
      <c r="A77" s="20" t="s">
        <v>68</v>
      </c>
      <c r="B77" s="20"/>
      <c r="C77" s="21" t="s">
        <v>67</v>
      </c>
      <c r="D77" s="21" t="s">
        <v>7</v>
      </c>
      <c r="E77" s="21"/>
      <c r="F77" s="9"/>
      <c r="G77" s="10">
        <f>G78</f>
        <v>4328</v>
      </c>
      <c r="H77" s="10">
        <f>H78</f>
        <v>4328</v>
      </c>
    </row>
    <row r="78" spans="1:10" x14ac:dyDescent="0.25">
      <c r="A78" s="19" t="s">
        <v>40</v>
      </c>
      <c r="B78" s="19"/>
      <c r="C78" s="21" t="s">
        <v>67</v>
      </c>
      <c r="D78" s="21" t="s">
        <v>7</v>
      </c>
      <c r="E78" s="21" t="s">
        <v>103</v>
      </c>
      <c r="F78" s="9"/>
      <c r="G78" s="10">
        <f>G79</f>
        <v>4328</v>
      </c>
      <c r="H78" s="10">
        <f>H79</f>
        <v>4328</v>
      </c>
      <c r="I78" s="31"/>
    </row>
    <row r="79" spans="1:10" ht="71.400000000000006" x14ac:dyDescent="0.25">
      <c r="A79" s="20" t="s">
        <v>69</v>
      </c>
      <c r="B79" s="20"/>
      <c r="C79" s="21" t="s">
        <v>67</v>
      </c>
      <c r="D79" s="21" t="s">
        <v>7</v>
      </c>
      <c r="E79" s="21" t="s">
        <v>124</v>
      </c>
      <c r="F79" s="15"/>
      <c r="G79" s="10">
        <f>SUM(G80)</f>
        <v>4328</v>
      </c>
      <c r="H79" s="10">
        <f>SUM(H80)</f>
        <v>4328</v>
      </c>
    </row>
    <row r="80" spans="1:10" x14ac:dyDescent="0.25">
      <c r="A80" s="20" t="s">
        <v>18</v>
      </c>
      <c r="B80" s="20"/>
      <c r="C80" s="21" t="s">
        <v>67</v>
      </c>
      <c r="D80" s="21" t="s">
        <v>7</v>
      </c>
      <c r="E80" s="21" t="s">
        <v>124</v>
      </c>
      <c r="F80" s="15" t="s">
        <v>19</v>
      </c>
      <c r="G80" s="10">
        <v>4328</v>
      </c>
      <c r="H80" s="10">
        <v>4328</v>
      </c>
    </row>
    <row r="81" spans="1:10" x14ac:dyDescent="0.25">
      <c r="A81" s="33" t="s">
        <v>70</v>
      </c>
      <c r="B81" s="33"/>
      <c r="C81" s="21" t="s">
        <v>67</v>
      </c>
      <c r="D81" s="21" t="s">
        <v>10</v>
      </c>
      <c r="E81" s="21"/>
      <c r="F81" s="15"/>
      <c r="G81" s="7">
        <f>G82+G85</f>
        <v>3871288</v>
      </c>
      <c r="H81" s="7">
        <f>H82+H85</f>
        <v>4165842</v>
      </c>
    </row>
    <row r="82" spans="1:10" x14ac:dyDescent="0.25">
      <c r="A82" s="19" t="s">
        <v>40</v>
      </c>
      <c r="B82" s="19"/>
      <c r="C82" s="21" t="s">
        <v>67</v>
      </c>
      <c r="D82" s="21" t="s">
        <v>10</v>
      </c>
      <c r="E82" s="21" t="s">
        <v>103</v>
      </c>
      <c r="F82" s="15"/>
      <c r="G82" s="7">
        <f>G83</f>
        <v>371288</v>
      </c>
      <c r="H82" s="7">
        <f>H83</f>
        <v>165842</v>
      </c>
    </row>
    <row r="83" spans="1:10" ht="51" x14ac:dyDescent="0.25">
      <c r="A83" s="20" t="s">
        <v>71</v>
      </c>
      <c r="B83" s="20"/>
      <c r="C83" s="21" t="s">
        <v>67</v>
      </c>
      <c r="D83" s="21" t="s">
        <v>10</v>
      </c>
      <c r="E83" s="21" t="s">
        <v>125</v>
      </c>
      <c r="F83" s="15"/>
      <c r="G83" s="10">
        <f>G84</f>
        <v>371288</v>
      </c>
      <c r="H83" s="10">
        <f>H84</f>
        <v>165842</v>
      </c>
    </row>
    <row r="84" spans="1:10" x14ac:dyDescent="0.25">
      <c r="A84" s="20" t="s">
        <v>18</v>
      </c>
      <c r="B84" s="20"/>
      <c r="C84" s="21" t="s">
        <v>67</v>
      </c>
      <c r="D84" s="21" t="s">
        <v>10</v>
      </c>
      <c r="E84" s="21" t="s">
        <v>125</v>
      </c>
      <c r="F84" s="15" t="s">
        <v>19</v>
      </c>
      <c r="G84" s="10">
        <v>371288</v>
      </c>
      <c r="H84" s="10">
        <v>165842</v>
      </c>
    </row>
    <row r="85" spans="1:10" x14ac:dyDescent="0.25">
      <c r="A85" s="25" t="s">
        <v>55</v>
      </c>
      <c r="B85" s="25"/>
      <c r="C85" s="21" t="s">
        <v>67</v>
      </c>
      <c r="D85" s="21" t="s">
        <v>10</v>
      </c>
      <c r="E85" s="21" t="s">
        <v>103</v>
      </c>
      <c r="F85" s="15"/>
      <c r="G85" s="10">
        <f>G86</f>
        <v>3500000</v>
      </c>
      <c r="H85" s="10">
        <f>H86</f>
        <v>4000000</v>
      </c>
    </row>
    <row r="86" spans="1:10" ht="40.799999999999997" x14ac:dyDescent="0.25">
      <c r="A86" s="23" t="s">
        <v>72</v>
      </c>
      <c r="B86" s="23"/>
      <c r="C86" s="21" t="s">
        <v>67</v>
      </c>
      <c r="D86" s="21" t="s">
        <v>10</v>
      </c>
      <c r="E86" s="21" t="s">
        <v>148</v>
      </c>
      <c r="F86" s="15"/>
      <c r="G86" s="10">
        <f>G87+G88</f>
        <v>3500000</v>
      </c>
      <c r="H86" s="10">
        <f>H87+H88</f>
        <v>4000000</v>
      </c>
      <c r="I86" s="31"/>
      <c r="J86" s="31"/>
    </row>
    <row r="87" spans="1:10" ht="20.399999999999999" x14ac:dyDescent="0.25">
      <c r="A87" s="20" t="s">
        <v>73</v>
      </c>
      <c r="B87" s="20"/>
      <c r="C87" s="21" t="s">
        <v>67</v>
      </c>
      <c r="D87" s="21" t="s">
        <v>10</v>
      </c>
      <c r="E87" s="21" t="s">
        <v>148</v>
      </c>
      <c r="F87" s="15" t="s">
        <v>74</v>
      </c>
      <c r="G87" s="10"/>
      <c r="H87" s="10"/>
      <c r="I87" s="31"/>
    </row>
    <row r="88" spans="1:10" x14ac:dyDescent="0.25">
      <c r="A88" s="20" t="s">
        <v>18</v>
      </c>
      <c r="B88" s="20"/>
      <c r="C88" s="21" t="s">
        <v>67</v>
      </c>
      <c r="D88" s="21" t="s">
        <v>10</v>
      </c>
      <c r="E88" s="21" t="s">
        <v>148</v>
      </c>
      <c r="F88" s="15" t="s">
        <v>19</v>
      </c>
      <c r="G88" s="10">
        <v>3500000</v>
      </c>
      <c r="H88" s="10">
        <v>4000000</v>
      </c>
    </row>
    <row r="89" spans="1:10" x14ac:dyDescent="0.25">
      <c r="A89" s="35" t="s">
        <v>75</v>
      </c>
      <c r="B89" s="35"/>
      <c r="C89" s="21" t="s">
        <v>67</v>
      </c>
      <c r="D89" s="21" t="s">
        <v>17</v>
      </c>
      <c r="E89" s="21"/>
      <c r="F89" s="15"/>
      <c r="G89" s="7">
        <f>G90+G95</f>
        <v>28832481</v>
      </c>
      <c r="H89" s="7">
        <f>H90+H95</f>
        <v>28482481</v>
      </c>
    </row>
    <row r="90" spans="1:10" x14ac:dyDescent="0.25">
      <c r="A90" s="19" t="s">
        <v>40</v>
      </c>
      <c r="B90" s="19"/>
      <c r="C90" s="21" t="s">
        <v>67</v>
      </c>
      <c r="D90" s="21" t="s">
        <v>17</v>
      </c>
      <c r="E90" s="21" t="s">
        <v>103</v>
      </c>
      <c r="F90" s="15"/>
      <c r="G90" s="10">
        <f>G91+G93</f>
        <v>622331</v>
      </c>
      <c r="H90" s="10">
        <f>H91+H93</f>
        <v>622331</v>
      </c>
    </row>
    <row r="91" spans="1:10" ht="20.399999999999999" x14ac:dyDescent="0.25">
      <c r="A91" s="20" t="s">
        <v>76</v>
      </c>
      <c r="B91" s="20"/>
      <c r="C91" s="21" t="s">
        <v>67</v>
      </c>
      <c r="D91" s="21" t="s">
        <v>17</v>
      </c>
      <c r="E91" s="21" t="s">
        <v>126</v>
      </c>
      <c r="F91" s="21"/>
      <c r="G91" s="10">
        <f>G92</f>
        <v>573766</v>
      </c>
      <c r="H91" s="10">
        <f>H92</f>
        <v>573766</v>
      </c>
    </row>
    <row r="92" spans="1:10" x14ac:dyDescent="0.25">
      <c r="A92" s="20" t="s">
        <v>18</v>
      </c>
      <c r="B92" s="20"/>
      <c r="C92" s="21" t="s">
        <v>67</v>
      </c>
      <c r="D92" s="21" t="s">
        <v>17</v>
      </c>
      <c r="E92" s="21" t="s">
        <v>126</v>
      </c>
      <c r="F92" s="21" t="s">
        <v>19</v>
      </c>
      <c r="G92" s="10">
        <v>573766</v>
      </c>
      <c r="H92" s="10">
        <v>573766</v>
      </c>
      <c r="I92" s="31"/>
    </row>
    <row r="93" spans="1:10" ht="30.6" x14ac:dyDescent="0.25">
      <c r="A93" s="20" t="s">
        <v>77</v>
      </c>
      <c r="B93" s="20"/>
      <c r="C93" s="21" t="s">
        <v>67</v>
      </c>
      <c r="D93" s="21" t="s">
        <v>17</v>
      </c>
      <c r="E93" s="21" t="s">
        <v>127</v>
      </c>
      <c r="F93" s="21"/>
      <c r="G93" s="10">
        <f>G94</f>
        <v>48565</v>
      </c>
      <c r="H93" s="10">
        <f>H94</f>
        <v>48565</v>
      </c>
    </row>
    <row r="94" spans="1:10" x14ac:dyDescent="0.25">
      <c r="A94" s="20" t="s">
        <v>18</v>
      </c>
      <c r="B94" s="20"/>
      <c r="C94" s="21" t="s">
        <v>67</v>
      </c>
      <c r="D94" s="21" t="s">
        <v>17</v>
      </c>
      <c r="E94" s="21" t="s">
        <v>127</v>
      </c>
      <c r="F94" s="21" t="s">
        <v>19</v>
      </c>
      <c r="G94" s="10">
        <v>48565</v>
      </c>
      <c r="H94" s="10">
        <v>48565</v>
      </c>
    </row>
    <row r="95" spans="1:10" x14ac:dyDescent="0.25">
      <c r="A95" s="25" t="s">
        <v>55</v>
      </c>
      <c r="B95" s="25"/>
      <c r="C95" s="21" t="s">
        <v>67</v>
      </c>
      <c r="D95" s="21" t="s">
        <v>17</v>
      </c>
      <c r="E95" s="21" t="s">
        <v>103</v>
      </c>
      <c r="F95" s="27"/>
      <c r="G95" s="10">
        <f>G96+G99+G101+G104</f>
        <v>28210150</v>
      </c>
      <c r="H95" s="10">
        <f>H96+H99+H101+H104</f>
        <v>27860150</v>
      </c>
    </row>
    <row r="96" spans="1:10" ht="15" customHeight="1" x14ac:dyDescent="0.25">
      <c r="A96" s="28" t="s">
        <v>78</v>
      </c>
      <c r="B96" s="28"/>
      <c r="C96" s="21" t="s">
        <v>67</v>
      </c>
      <c r="D96" s="21" t="s">
        <v>17</v>
      </c>
      <c r="E96" s="21" t="s">
        <v>128</v>
      </c>
      <c r="F96" s="15"/>
      <c r="G96" s="10">
        <f>G97+G98</f>
        <v>16000000</v>
      </c>
      <c r="H96" s="10">
        <f>H97+H98</f>
        <v>16000000</v>
      </c>
    </row>
    <row r="97" spans="1:8" x14ac:dyDescent="0.25">
      <c r="A97" s="20" t="s">
        <v>18</v>
      </c>
      <c r="B97" s="20"/>
      <c r="C97" s="21" t="s">
        <v>67</v>
      </c>
      <c r="D97" s="21" t="s">
        <v>17</v>
      </c>
      <c r="E97" s="21" t="s">
        <v>128</v>
      </c>
      <c r="F97" s="15" t="s">
        <v>19</v>
      </c>
      <c r="G97" s="10">
        <v>1000000</v>
      </c>
      <c r="H97" s="10">
        <v>1000000</v>
      </c>
    </row>
    <row r="98" spans="1:8" x14ac:dyDescent="0.25">
      <c r="A98" s="20" t="s">
        <v>155</v>
      </c>
      <c r="B98" s="20"/>
      <c r="C98" s="21" t="s">
        <v>67</v>
      </c>
      <c r="D98" s="21" t="s">
        <v>17</v>
      </c>
      <c r="E98" s="21" t="s">
        <v>128</v>
      </c>
      <c r="F98" s="15" t="s">
        <v>156</v>
      </c>
      <c r="G98" s="10">
        <v>15000000</v>
      </c>
      <c r="H98" s="10">
        <v>15000000</v>
      </c>
    </row>
    <row r="99" spans="1:8" x14ac:dyDescent="0.25">
      <c r="A99" s="29" t="s">
        <v>79</v>
      </c>
      <c r="B99" s="29"/>
      <c r="C99" s="21" t="s">
        <v>67</v>
      </c>
      <c r="D99" s="21" t="s">
        <v>17</v>
      </c>
      <c r="E99" s="21" t="s">
        <v>129</v>
      </c>
      <c r="F99" s="15"/>
      <c r="G99" s="10">
        <f>G100</f>
        <v>1000000</v>
      </c>
      <c r="H99" s="10">
        <f>H100</f>
        <v>1000000</v>
      </c>
    </row>
    <row r="100" spans="1:8" x14ac:dyDescent="0.25">
      <c r="A100" s="20" t="s">
        <v>18</v>
      </c>
      <c r="B100" s="20"/>
      <c r="C100" s="21" t="s">
        <v>67</v>
      </c>
      <c r="D100" s="21" t="s">
        <v>17</v>
      </c>
      <c r="E100" s="21" t="s">
        <v>129</v>
      </c>
      <c r="F100" s="15" t="s">
        <v>19</v>
      </c>
      <c r="G100" s="10">
        <v>1000000</v>
      </c>
      <c r="H100" s="10">
        <v>1000000</v>
      </c>
    </row>
    <row r="101" spans="1:8" x14ac:dyDescent="0.25">
      <c r="A101" s="20" t="s">
        <v>80</v>
      </c>
      <c r="B101" s="20"/>
      <c r="C101" s="21" t="s">
        <v>67</v>
      </c>
      <c r="D101" s="21" t="s">
        <v>17</v>
      </c>
      <c r="E101" s="21" t="s">
        <v>130</v>
      </c>
      <c r="F101" s="15"/>
      <c r="G101" s="10">
        <f>G102+G103</f>
        <v>500000</v>
      </c>
      <c r="H101" s="10">
        <f>H102+H103</f>
        <v>500000</v>
      </c>
    </row>
    <row r="102" spans="1:8" ht="20.399999999999999" x14ac:dyDescent="0.25">
      <c r="A102" s="20" t="s">
        <v>73</v>
      </c>
      <c r="B102" s="20"/>
      <c r="C102" s="21" t="s">
        <v>67</v>
      </c>
      <c r="D102" s="21" t="s">
        <v>17</v>
      </c>
      <c r="E102" s="21" t="s">
        <v>130</v>
      </c>
      <c r="F102" s="15" t="s">
        <v>74</v>
      </c>
      <c r="G102" s="10"/>
      <c r="H102" s="10"/>
    </row>
    <row r="103" spans="1:8" x14ac:dyDescent="0.25">
      <c r="A103" s="20" t="s">
        <v>18</v>
      </c>
      <c r="B103" s="20"/>
      <c r="C103" s="21" t="s">
        <v>67</v>
      </c>
      <c r="D103" s="21" t="s">
        <v>17</v>
      </c>
      <c r="E103" s="21" t="s">
        <v>130</v>
      </c>
      <c r="F103" s="15" t="s">
        <v>19</v>
      </c>
      <c r="G103" s="10">
        <v>500000</v>
      </c>
      <c r="H103" s="10">
        <v>500000</v>
      </c>
    </row>
    <row r="104" spans="1:8" x14ac:dyDescent="0.25">
      <c r="A104" s="20" t="s">
        <v>81</v>
      </c>
      <c r="B104" s="20"/>
      <c r="C104" s="21" t="s">
        <v>67</v>
      </c>
      <c r="D104" s="21" t="s">
        <v>17</v>
      </c>
      <c r="E104" s="21" t="s">
        <v>131</v>
      </c>
      <c r="F104" s="15"/>
      <c r="G104" s="10">
        <f>SUM(G105:G106)</f>
        <v>10710150</v>
      </c>
      <c r="H104" s="10">
        <f>SUM(H105:H106)</f>
        <v>10360150</v>
      </c>
    </row>
    <row r="105" spans="1:8" ht="30.75" customHeight="1" x14ac:dyDescent="0.25">
      <c r="A105" s="20" t="s">
        <v>73</v>
      </c>
      <c r="B105" s="20"/>
      <c r="C105" s="21" t="s">
        <v>67</v>
      </c>
      <c r="D105" s="21" t="s">
        <v>17</v>
      </c>
      <c r="E105" s="21" t="s">
        <v>131</v>
      </c>
      <c r="F105" s="15" t="s">
        <v>74</v>
      </c>
      <c r="G105" s="10"/>
      <c r="H105" s="10"/>
    </row>
    <row r="106" spans="1:8" x14ac:dyDescent="0.25">
      <c r="A106" s="20" t="s">
        <v>18</v>
      </c>
      <c r="B106" s="20"/>
      <c r="C106" s="21" t="s">
        <v>67</v>
      </c>
      <c r="D106" s="21" t="s">
        <v>17</v>
      </c>
      <c r="E106" s="21" t="s">
        <v>131</v>
      </c>
      <c r="F106" s="15" t="s">
        <v>19</v>
      </c>
      <c r="G106" s="10">
        <v>10710150</v>
      </c>
      <c r="H106" s="10">
        <v>10360150</v>
      </c>
    </row>
    <row r="107" spans="1:8" x14ac:dyDescent="0.25">
      <c r="A107" s="29" t="s">
        <v>82</v>
      </c>
      <c r="B107" s="29"/>
      <c r="C107" s="21" t="s">
        <v>67</v>
      </c>
      <c r="D107" s="21" t="s">
        <v>67</v>
      </c>
      <c r="E107" s="21"/>
      <c r="F107" s="15"/>
      <c r="G107" s="7">
        <f>SUM(G108)</f>
        <v>0</v>
      </c>
      <c r="H107" s="7">
        <f>SUM(H108)</f>
        <v>0</v>
      </c>
    </row>
    <row r="108" spans="1:8" ht="20.399999999999999" x14ac:dyDescent="0.25">
      <c r="A108" s="24" t="s">
        <v>83</v>
      </c>
      <c r="B108" s="24"/>
      <c r="C108" s="21" t="s">
        <v>67</v>
      </c>
      <c r="D108" s="21" t="s">
        <v>67</v>
      </c>
      <c r="E108" s="21" t="s">
        <v>103</v>
      </c>
      <c r="F108" s="15"/>
      <c r="G108" s="10">
        <f>SUM(G112+G109)</f>
        <v>0</v>
      </c>
      <c r="H108" s="10">
        <f>SUM(H112+H109)</f>
        <v>0</v>
      </c>
    </row>
    <row r="109" spans="1:8" ht="20.25" customHeight="1" x14ac:dyDescent="0.25">
      <c r="A109" s="19" t="s">
        <v>40</v>
      </c>
      <c r="B109" s="19"/>
      <c r="C109" s="21" t="s">
        <v>67</v>
      </c>
      <c r="D109" s="21" t="s">
        <v>67</v>
      </c>
      <c r="E109" s="21" t="s">
        <v>132</v>
      </c>
      <c r="F109" s="15"/>
      <c r="G109" s="10">
        <f>SUM(G110)</f>
        <v>0</v>
      </c>
      <c r="H109" s="10">
        <f>SUM(H110)</f>
        <v>0</v>
      </c>
    </row>
    <row r="110" spans="1:8" ht="51" x14ac:dyDescent="0.25">
      <c r="A110" s="20" t="s">
        <v>104</v>
      </c>
      <c r="B110" s="20"/>
      <c r="C110" s="21" t="s">
        <v>67</v>
      </c>
      <c r="D110" s="21" t="s">
        <v>67</v>
      </c>
      <c r="E110" s="21" t="s">
        <v>133</v>
      </c>
      <c r="F110" s="15"/>
      <c r="G110" s="10">
        <f>SUM(G111)</f>
        <v>0</v>
      </c>
      <c r="H110" s="10">
        <f>SUM(H111)</f>
        <v>0</v>
      </c>
    </row>
    <row r="111" spans="1:8" ht="20.399999999999999" x14ac:dyDescent="0.25">
      <c r="A111" s="29" t="s">
        <v>85</v>
      </c>
      <c r="B111" s="29"/>
      <c r="C111" s="21" t="s">
        <v>67</v>
      </c>
      <c r="D111" s="21" t="s">
        <v>67</v>
      </c>
      <c r="E111" s="21" t="s">
        <v>133</v>
      </c>
      <c r="F111" s="15" t="s">
        <v>86</v>
      </c>
      <c r="G111" s="10">
        <v>0</v>
      </c>
      <c r="H111" s="10">
        <v>0</v>
      </c>
    </row>
    <row r="112" spans="1:8" x14ac:dyDescent="0.25">
      <c r="A112" s="25" t="s">
        <v>55</v>
      </c>
      <c r="B112" s="25"/>
      <c r="C112" s="21" t="s">
        <v>67</v>
      </c>
      <c r="D112" s="21" t="s">
        <v>67</v>
      </c>
      <c r="E112" s="21" t="s">
        <v>103</v>
      </c>
      <c r="F112" s="15"/>
      <c r="G112" s="10">
        <f>G113</f>
        <v>0</v>
      </c>
      <c r="H112" s="10">
        <f>H113</f>
        <v>0</v>
      </c>
    </row>
    <row r="113" spans="1:10" x14ac:dyDescent="0.25">
      <c r="A113" s="23" t="s">
        <v>84</v>
      </c>
      <c r="B113" s="23"/>
      <c r="C113" s="21" t="s">
        <v>67</v>
      </c>
      <c r="D113" s="21" t="s">
        <v>67</v>
      </c>
      <c r="E113" s="21" t="s">
        <v>133</v>
      </c>
      <c r="F113" s="15"/>
      <c r="G113" s="10">
        <v>0</v>
      </c>
      <c r="H113" s="10">
        <v>0</v>
      </c>
    </row>
    <row r="114" spans="1:10" ht="20.399999999999999" x14ac:dyDescent="0.25">
      <c r="A114" s="29" t="s">
        <v>85</v>
      </c>
      <c r="B114" s="29"/>
      <c r="C114" s="21" t="s">
        <v>67</v>
      </c>
      <c r="D114" s="21" t="s">
        <v>67</v>
      </c>
      <c r="E114" s="21" t="s">
        <v>133</v>
      </c>
      <c r="F114" s="15" t="s">
        <v>86</v>
      </c>
      <c r="G114" s="10">
        <v>0</v>
      </c>
      <c r="H114" s="10">
        <v>0</v>
      </c>
    </row>
    <row r="115" spans="1:10" x14ac:dyDescent="0.25">
      <c r="A115" s="35" t="s">
        <v>88</v>
      </c>
      <c r="B115" s="35"/>
      <c r="C115" s="22" t="s">
        <v>89</v>
      </c>
      <c r="D115" s="22" t="s">
        <v>8</v>
      </c>
      <c r="E115" s="22"/>
      <c r="F115" s="14"/>
      <c r="G115" s="7">
        <f t="shared" ref="G115:H117" si="1">G116</f>
        <v>800000</v>
      </c>
      <c r="H115" s="7">
        <f t="shared" si="1"/>
        <v>800000</v>
      </c>
    </row>
    <row r="116" spans="1:10" x14ac:dyDescent="0.25">
      <c r="A116" s="20" t="s">
        <v>90</v>
      </c>
      <c r="B116" s="20"/>
      <c r="C116" s="21" t="s">
        <v>89</v>
      </c>
      <c r="D116" s="21" t="s">
        <v>21</v>
      </c>
      <c r="E116" s="21"/>
      <c r="F116" s="15"/>
      <c r="G116" s="10">
        <f t="shared" si="1"/>
        <v>800000</v>
      </c>
      <c r="H116" s="10">
        <f t="shared" si="1"/>
        <v>800000</v>
      </c>
    </row>
    <row r="117" spans="1:10" x14ac:dyDescent="0.25">
      <c r="A117" s="23" t="s">
        <v>87</v>
      </c>
      <c r="B117" s="23"/>
      <c r="C117" s="21" t="s">
        <v>89</v>
      </c>
      <c r="D117" s="21" t="s">
        <v>21</v>
      </c>
      <c r="E117" s="21" t="s">
        <v>134</v>
      </c>
      <c r="F117" s="15"/>
      <c r="G117" s="10">
        <f t="shared" si="1"/>
        <v>800000</v>
      </c>
      <c r="H117" s="10">
        <f t="shared" si="1"/>
        <v>800000</v>
      </c>
    </row>
    <row r="118" spans="1:10" x14ac:dyDescent="0.25">
      <c r="A118" s="20" t="s">
        <v>18</v>
      </c>
      <c r="B118" s="20"/>
      <c r="C118" s="21" t="s">
        <v>89</v>
      </c>
      <c r="D118" s="21" t="s">
        <v>21</v>
      </c>
      <c r="E118" s="21" t="s">
        <v>134</v>
      </c>
      <c r="F118" s="15" t="s">
        <v>19</v>
      </c>
      <c r="G118" s="10">
        <v>800000</v>
      </c>
      <c r="H118" s="10">
        <v>800000</v>
      </c>
    </row>
    <row r="119" spans="1:10" x14ac:dyDescent="0.25">
      <c r="A119" s="19" t="s">
        <v>91</v>
      </c>
      <c r="B119" s="19"/>
      <c r="C119" s="21" t="s">
        <v>54</v>
      </c>
      <c r="D119" s="21" t="s">
        <v>8</v>
      </c>
      <c r="E119" s="21"/>
      <c r="F119" s="15"/>
      <c r="G119" s="7">
        <f>SUM(G120)</f>
        <v>1057489</v>
      </c>
      <c r="H119" s="7">
        <f>SUM(H120)</f>
        <v>1057489</v>
      </c>
    </row>
    <row r="120" spans="1:10" ht="51" x14ac:dyDescent="0.25">
      <c r="A120" s="20" t="s">
        <v>92</v>
      </c>
      <c r="B120" s="20"/>
      <c r="C120" s="21" t="s">
        <v>54</v>
      </c>
      <c r="D120" s="21" t="s">
        <v>17</v>
      </c>
      <c r="E120" s="21" t="s">
        <v>135</v>
      </c>
      <c r="F120" s="15"/>
      <c r="G120" s="10">
        <f>SUM(G121:G121)</f>
        <v>1057489</v>
      </c>
      <c r="H120" s="10">
        <f>SUM(H121:H121)</f>
        <v>1057489</v>
      </c>
    </row>
    <row r="121" spans="1:10" ht="20.399999999999999" x14ac:dyDescent="0.25">
      <c r="A121" s="20" t="s">
        <v>100</v>
      </c>
      <c r="B121" s="20"/>
      <c r="C121" s="21" t="s">
        <v>54</v>
      </c>
      <c r="D121" s="21" t="s">
        <v>17</v>
      </c>
      <c r="E121" s="21" t="s">
        <v>135</v>
      </c>
      <c r="F121" s="15" t="s">
        <v>159</v>
      </c>
      <c r="G121" s="10">
        <v>1057489</v>
      </c>
      <c r="H121" s="10">
        <v>1057489</v>
      </c>
    </row>
    <row r="122" spans="1:10" x14ac:dyDescent="0.25">
      <c r="A122" s="19" t="s">
        <v>93</v>
      </c>
      <c r="B122" s="19"/>
      <c r="C122" s="22" t="s">
        <v>34</v>
      </c>
      <c r="D122" s="22" t="s">
        <v>8</v>
      </c>
      <c r="E122" s="21"/>
      <c r="F122" s="6"/>
      <c r="G122" s="7">
        <f>SUM(G123)</f>
        <v>2100000</v>
      </c>
      <c r="H122" s="7">
        <f>SUM(H123)</f>
        <v>2200000</v>
      </c>
    </row>
    <row r="123" spans="1:10" x14ac:dyDescent="0.25">
      <c r="A123" s="20" t="s">
        <v>94</v>
      </c>
      <c r="B123" s="20"/>
      <c r="C123" s="21" t="s">
        <v>34</v>
      </c>
      <c r="D123" s="21" t="s">
        <v>10</v>
      </c>
      <c r="E123" s="21"/>
      <c r="F123" s="9"/>
      <c r="G123" s="10">
        <f>SUM(G124)</f>
        <v>2100000</v>
      </c>
      <c r="H123" s="10">
        <f>SUM(H124)</f>
        <v>2200000</v>
      </c>
      <c r="J123" s="31"/>
    </row>
    <row r="124" spans="1:10" x14ac:dyDescent="0.25">
      <c r="A124" s="24" t="s">
        <v>55</v>
      </c>
      <c r="B124" s="24"/>
      <c r="C124" s="21" t="s">
        <v>34</v>
      </c>
      <c r="D124" s="21" t="s">
        <v>10</v>
      </c>
      <c r="E124" s="21" t="s">
        <v>103</v>
      </c>
      <c r="F124" s="9"/>
      <c r="G124" s="10">
        <f>G125</f>
        <v>2100000</v>
      </c>
      <c r="H124" s="10">
        <f>H125</f>
        <v>2200000</v>
      </c>
    </row>
    <row r="125" spans="1:10" ht="20.399999999999999" x14ac:dyDescent="0.25">
      <c r="A125" s="23" t="s">
        <v>95</v>
      </c>
      <c r="B125" s="23"/>
      <c r="C125" s="21" t="s">
        <v>34</v>
      </c>
      <c r="D125" s="21" t="s">
        <v>10</v>
      </c>
      <c r="E125" s="21" t="s">
        <v>136</v>
      </c>
      <c r="F125" s="9"/>
      <c r="G125" s="10">
        <f>G126+G127</f>
        <v>2100000</v>
      </c>
      <c r="H125" s="10">
        <f>H126+H127</f>
        <v>2200000</v>
      </c>
    </row>
    <row r="126" spans="1:10" x14ac:dyDescent="0.25">
      <c r="A126" s="20" t="s">
        <v>96</v>
      </c>
      <c r="B126" s="20"/>
      <c r="C126" s="21" t="s">
        <v>34</v>
      </c>
      <c r="D126" s="21" t="s">
        <v>10</v>
      </c>
      <c r="E126" s="21" t="s">
        <v>136</v>
      </c>
      <c r="F126" s="9" t="s">
        <v>19</v>
      </c>
      <c r="G126" s="10">
        <v>2015000</v>
      </c>
      <c r="H126" s="10">
        <v>2115000</v>
      </c>
    </row>
    <row r="127" spans="1:10" x14ac:dyDescent="0.25">
      <c r="A127" s="20" t="s">
        <v>155</v>
      </c>
      <c r="B127" s="20"/>
      <c r="C127" s="21" t="s">
        <v>34</v>
      </c>
      <c r="D127" s="21" t="s">
        <v>10</v>
      </c>
      <c r="E127" s="21" t="s">
        <v>136</v>
      </c>
      <c r="F127" s="9" t="s">
        <v>156</v>
      </c>
      <c r="G127" s="10">
        <v>85000</v>
      </c>
      <c r="H127" s="10">
        <v>85000</v>
      </c>
    </row>
    <row r="128" spans="1:10" x14ac:dyDescent="0.25">
      <c r="A128" s="30" t="s">
        <v>97</v>
      </c>
      <c r="B128" s="30"/>
      <c r="C128" s="21"/>
      <c r="D128" s="21"/>
      <c r="E128" s="21"/>
      <c r="F128" s="9"/>
      <c r="G128" s="7">
        <f>SUM(G122+G119+G115+G76+G62+G51+G42+G8)</f>
        <v>76685627</v>
      </c>
      <c r="H128" s="7">
        <f>SUM(H122+H119+H115+H76+H62+H51+H42+H8)</f>
        <v>75446672</v>
      </c>
    </row>
  </sheetData>
  <mergeCells count="9">
    <mergeCell ref="C5:F5"/>
    <mergeCell ref="A5:A6"/>
    <mergeCell ref="G5:G6"/>
    <mergeCell ref="H5:H6"/>
    <mergeCell ref="C1:H1"/>
    <mergeCell ref="C2:H2"/>
    <mergeCell ref="A3:H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Acer</cp:lastModifiedBy>
  <cp:lastPrinted>2021-03-19T10:32:09Z</cp:lastPrinted>
  <dcterms:created xsi:type="dcterms:W3CDTF">2007-09-27T04:48:00Z</dcterms:created>
  <dcterms:modified xsi:type="dcterms:W3CDTF">2021-03-19T10:37:03Z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