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21\23.09.2021\РСД 159 от 23.09.2021\"/>
    </mc:Choice>
  </mc:AlternateContent>
  <xr:revisionPtr revIDLastSave="0" documentId="13_ncr:1_{192C043B-0ADB-4818-AF1A-BD9E4D526A73}" xr6:coauthVersionLast="47" xr6:coauthVersionMax="47" xr10:uidLastSave="{00000000-0000-0000-0000-000000000000}"/>
  <bookViews>
    <workbookView xWindow="-108" yWindow="-108" windowWidth="23256" windowHeight="12576" tabRatio="601" activeTab="1" xr2:uid="{00000000-000D-0000-FFFF-FFFF00000000}"/>
  </bookViews>
  <sheets>
    <sheet name="1" sheetId="15" r:id="rId1"/>
    <sheet name="2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0" i="12" l="1"/>
  <c r="G119" i="12" s="1"/>
  <c r="G118" i="12" s="1"/>
  <c r="G117" i="12" s="1"/>
  <c r="G115" i="12"/>
  <c r="G114" i="12"/>
  <c r="G112" i="12"/>
  <c r="G111" i="12"/>
  <c r="G110" i="12"/>
  <c r="G108" i="12"/>
  <c r="G106" i="12"/>
  <c r="G100" i="12" s="1"/>
  <c r="G104" i="12"/>
  <c r="G101" i="12"/>
  <c r="G98" i="12"/>
  <c r="G96" i="12"/>
  <c r="G95" i="12"/>
  <c r="G92" i="12"/>
  <c r="G91" i="12" s="1"/>
  <c r="G90" i="12" s="1"/>
  <c r="G89" i="12" s="1"/>
  <c r="G87" i="12"/>
  <c r="G85" i="12"/>
  <c r="G84" i="12"/>
  <c r="G83" i="12" s="1"/>
  <c r="G81" i="12"/>
  <c r="G80" i="12" s="1"/>
  <c r="G79" i="12" s="1"/>
  <c r="G76" i="12"/>
  <c r="G74" i="12"/>
  <c r="G73" i="12"/>
  <c r="G72" i="12" s="1"/>
  <c r="G69" i="12"/>
  <c r="G68" i="12" s="1"/>
  <c r="G64" i="12" s="1"/>
  <c r="G63" i="12" s="1"/>
  <c r="G66" i="12"/>
  <c r="G65" i="12"/>
  <c r="G60" i="12"/>
  <c r="G59" i="12" s="1"/>
  <c r="G58" i="12" s="1"/>
  <c r="G56" i="12"/>
  <c r="G55" i="12" s="1"/>
  <c r="G54" i="12" s="1"/>
  <c r="G53" i="12" s="1"/>
  <c r="G46" i="12"/>
  <c r="G45" i="12" s="1"/>
  <c r="G44" i="12" s="1"/>
  <c r="G43" i="12" s="1"/>
  <c r="G41" i="12"/>
  <c r="G40" i="12"/>
  <c r="G37" i="12"/>
  <c r="G36" i="12"/>
  <c r="G34" i="12"/>
  <c r="G31" i="12" s="1"/>
  <c r="G30" i="12" s="1"/>
  <c r="G32" i="12"/>
  <c r="G28" i="12"/>
  <c r="G27" i="12"/>
  <c r="G24" i="12"/>
  <c r="G17" i="12"/>
  <c r="G16" i="12"/>
  <c r="G14" i="12"/>
  <c r="G11" i="12"/>
  <c r="G10" i="12" s="1"/>
  <c r="G9" i="12" s="1"/>
  <c r="F105" i="15"/>
  <c r="F111" i="15"/>
  <c r="F110" i="15" s="1"/>
  <c r="F109" i="15" s="1"/>
  <c r="F119" i="15"/>
  <c r="F118" i="15" s="1"/>
  <c r="F117" i="15" s="1"/>
  <c r="F116" i="15" s="1"/>
  <c r="F114" i="15"/>
  <c r="F113" i="15" s="1"/>
  <c r="F107" i="15"/>
  <c r="F103" i="15"/>
  <c r="F100" i="15"/>
  <c r="F97" i="15"/>
  <c r="F95" i="15"/>
  <c r="F91" i="15"/>
  <c r="F90" i="15" s="1"/>
  <c r="F89" i="15" s="1"/>
  <c r="F88" i="15" s="1"/>
  <c r="F86" i="15"/>
  <c r="F84" i="15"/>
  <c r="F83" i="15" s="1"/>
  <c r="F80" i="15"/>
  <c r="F79" i="15" s="1"/>
  <c r="F78" i="15" s="1"/>
  <c r="F75" i="15"/>
  <c r="F73" i="15"/>
  <c r="F68" i="15"/>
  <c r="F67" i="15" s="1"/>
  <c r="F65" i="15"/>
  <c r="F64" i="15" s="1"/>
  <c r="F59" i="15"/>
  <c r="F58" i="15" s="1"/>
  <c r="F57" i="15" s="1"/>
  <c r="F55" i="15"/>
  <c r="F54" i="15" s="1"/>
  <c r="F53" i="15" s="1"/>
  <c r="F52" i="15" s="1"/>
  <c r="F45" i="15"/>
  <c r="F44" i="15" s="1"/>
  <c r="F43" i="15" s="1"/>
  <c r="F42" i="15" s="1"/>
  <c r="F40" i="15"/>
  <c r="F39" i="15" s="1"/>
  <c r="F36" i="15"/>
  <c r="F35" i="15" s="1"/>
  <c r="F33" i="15"/>
  <c r="F31" i="15"/>
  <c r="F27" i="15"/>
  <c r="F26" i="15" s="1"/>
  <c r="F23" i="15"/>
  <c r="F16" i="15"/>
  <c r="F13" i="15"/>
  <c r="F10" i="15"/>
  <c r="F9" i="15" s="1"/>
  <c r="F8" i="15" s="1"/>
  <c r="G8" i="12" l="1"/>
  <c r="G94" i="12"/>
  <c r="G78" i="12" s="1"/>
  <c r="G124" i="12" s="1"/>
  <c r="G52" i="12"/>
  <c r="F30" i="15"/>
  <c r="F29" i="15" s="1"/>
  <c r="F7" i="15" s="1"/>
  <c r="F94" i="15"/>
  <c r="F15" i="15"/>
  <c r="F72" i="15"/>
  <c r="F71" i="15" s="1"/>
  <c r="F51" i="15"/>
  <c r="F63" i="15"/>
  <c r="F82" i="15"/>
  <c r="F99" i="15"/>
  <c r="F93" i="15" l="1"/>
  <c r="F77" i="15" s="1"/>
  <c r="F62" i="15"/>
  <c r="F123" i="15"/>
</calcChain>
</file>

<file path=xl/sharedStrings.xml><?xml version="1.0" encoding="utf-8"?>
<sst xmlns="http://schemas.openxmlformats.org/spreadsheetml/2006/main" count="1013" uniqueCount="154">
  <si>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</si>
  <si>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</si>
  <si>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</si>
  <si>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</si>
  <si>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</si>
  <si>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</si>
  <si>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</si>
  <si>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</si>
  <si>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</si>
  <si>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</si>
  <si>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</si>
  <si>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</si>
  <si>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</si>
  <si>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</si>
  <si>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</si>
  <si>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</si>
  <si>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</si>
  <si>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</si>
  <si>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</si>
  <si>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</si>
  <si>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</si>
  <si>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</si>
  <si>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</si>
  <si>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</si>
  <si>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</si>
  <si>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</si>
  <si>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</si>
  <si>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</si>
  <si>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</si>
  <si>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</si>
  <si>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</si>
  <si>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</si>
  <si>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</si>
  <si>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</si>
  <si>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</si>
  <si>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</si>
  <si>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</si>
  <si>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</si>
  <si>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</si>
  <si>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</si>
  <si>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</si>
  <si>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</si>
  <si>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</si>
  <si>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</si>
  <si>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</si>
  <si>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</si>
  <si>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</si>
  <si>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</si>
  <si>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</si>
  <si>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</si>
  <si>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</si>
  <si>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</si>
  <si>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</si>
  <si>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</si>
  <si>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</si>
  <si>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</si>
  <si>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</si>
  <si>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</si>
  <si>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</si>
  <si>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</si>
  <si>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</si>
  <si>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</si>
  <si>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</si>
  <si>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</si>
  <si>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</si>
  <si>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</si>
  <si>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</si>
  <si>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</si>
  <si>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</si>
  <si>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</si>
  <si>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</si>
  <si>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</si>
  <si>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</si>
  <si>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</si>
  <si>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</si>
  <si>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</si>
  <si>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</si>
  <si>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</si>
  <si>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</si>
  <si>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</si>
  <si>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414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</si>
  <si>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</si>
  <si>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</si>
  <si>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</si>
  <si>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</si>
  <si>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</si>
  <si>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</si>
  <si>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</si>
  <si>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</si>
  <si>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</si>
  <si>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</si>
  <si>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</si>
  <si>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</si>
  <si>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</si>
  <si>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</si>
  <si>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</si>
  <si>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</si>
  <si>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</si>
  <si>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 xml:space="preserve"> Сумма             2021 год</t>
  </si>
  <si>
    <t>99 0 00 20300</t>
  </si>
  <si>
    <t>99 0 00 20400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</si>
  <si>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</si>
  <si>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</si>
  <si>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</si>
  <si>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</si>
  <si>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</si>
  <si>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</si>
  <si>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</si>
  <si>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99 0 00 60020</t>
  </si>
  <si>
    <t>99 0 00 04030</t>
  </si>
  <si>
    <t>99 0 00 82250</t>
  </si>
  <si>
    <t>99 0 00 11300</t>
  </si>
  <si>
    <t>99 0 00 11100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</si>
  <si>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</si>
  <si>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</si>
  <si>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</si>
  <si>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</si>
  <si>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</si>
  <si>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</si>
  <si>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</si>
  <si>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</si>
  <si>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</si>
  <si>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99 0 0 00 20400</t>
  </si>
  <si>
    <t>9 0 00 60020</t>
  </si>
  <si>
    <t>99 0 00 24000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</si>
  <si>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2021 год</t>
  </si>
  <si>
    <t>Ведомственная структура расходов бюджета Кременкульского сельского поселения на 2021 год</t>
  </si>
  <si>
    <t>99 0 00 04060</t>
  </si>
  <si>
    <t xml:space="preserve"> Сумма                2021 год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</si>
  <si>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"24" декабря 2020г. № 94   "О бюджете Кременкульского сельского поселения  на 2021 год и плановый период 2022 и 2023 годов "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</si>
  <si>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к решению Совета депутатов Кременкульского сельского поселения  от "24"декабря 2020г. № 94     "О бюджете Кременкульского сельского поселения  на 2021 год и плановый период 2022 и 2023 годов "                                                                                 </t>
  </si>
  <si>
    <t>Закупка энергетических ресурсов</t>
  </si>
  <si>
    <t>247</t>
  </si>
  <si>
    <t>99 0 00 000000</t>
  </si>
  <si>
    <t>99 0 00 0000</t>
  </si>
  <si>
    <t>312</t>
  </si>
  <si>
    <t>123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</si>
  <si>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</si>
  <si>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</si>
  <si>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</si>
  <si>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831</t>
  </si>
  <si>
    <t>830</t>
  </si>
  <si>
    <t>800</t>
  </si>
  <si>
    <t xml:space="preserve">Приложение 1                                                                                         к решению Совета депутатов Кременкульского сельского поселения  от "23" сентября  2021г. № 159" О внесении изменений в решение Совета депутатов Кременкульского сельского поселени от 24.12.2020г. № 94 "О бюджете Кременкульского сельского поселения  на 2021 год и плановый период 2022 и 2023 годов </t>
  </si>
  <si>
    <t xml:space="preserve">Приложение 2                                                                                        к решению Совета депутатов Кременкульского сельского поселения  от "23" сентября  2021г. №159 "О внесении изменений в решение Совета депутатов Кременкульского сельского поселени от 24.12.2020г. № 94 "О бюджете Кременкульского сельского поселения  на 2021 год и плановый период 2022 и 2023 годов </t>
  </si>
  <si>
    <t>Субсидии юридическим лицам (кроме некоммерческих организаций), индивидуальным предпринимателям, физическим лицам</t>
  </si>
  <si>
    <t>99 0 000 00000</t>
  </si>
  <si>
    <t>000</t>
  </si>
  <si>
    <t>Компенсация выпадающих доходов телоснабжающих организаций</t>
  </si>
  <si>
    <t>99 0 000 92980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</si>
  <si>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 работ, 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</si>
  <si>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</si>
  <si>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производством(реализацией) товаров, выполнением раот, оказанием услуг</t>
  </si>
  <si>
    <t>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</si>
</sst>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0" fontId="1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vertical="distributed"/>
    </xf>
    <xf numFmtId="49" fontId="5" fillId="0" borderId="2" xfId="0" applyNumberFormat="1" applyFont="1" applyBorder="1" applyAlignment="1">
      <alignment horizontal="center" vertical="distributed"/>
    </xf>
    <xf numFmtId="4" fontId="5" fillId="0" borderId="2" xfId="0" applyNumberFormat="1" applyFont="1" applyBorder="1" applyAlignment="1">
      <alignment horizontal="center" vertical="distributed"/>
    </xf>
    <xf numFmtId="0" fontId="11" fillId="0" borderId="2" xfId="0" applyFont="1" applyBorder="1" applyAlignment="1">
      <alignment vertical="distributed" wrapText="1"/>
    </xf>
    <xf numFmtId="49" fontId="11" fillId="0" borderId="2" xfId="0" applyNumberFormat="1" applyFont="1" applyBorder="1" applyAlignment="1">
      <alignment horizontal="center" vertical="distributed"/>
    </xf>
    <xf numFmtId="4" fontId="11" fillId="0" borderId="2" xfId="0" applyNumberFormat="1" applyFont="1" applyBorder="1" applyAlignment="1">
      <alignment horizontal="center" vertical="distributed"/>
    </xf>
    <xf numFmtId="0" fontId="6" fillId="0" borderId="2" xfId="1" applyFont="1" applyBorder="1" applyAlignment="1">
      <alignment vertical="distributed" wrapText="1"/>
    </xf>
    <xf numFmtId="49" fontId="4" fillId="0" borderId="2" xfId="0" applyNumberFormat="1" applyFont="1" applyBorder="1" applyAlignment="1">
      <alignment horizontal="center" vertical="distributed"/>
    </xf>
    <xf numFmtId="4" fontId="4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vertical="distributed" wrapText="1"/>
    </xf>
    <xf numFmtId="49" fontId="4" fillId="0" borderId="2" xfId="0" applyNumberFormat="1" applyFont="1" applyBorder="1" applyAlignment="1" applyProtection="1">
      <alignment vertical="distributed" wrapText="1"/>
      <protection locked="0"/>
    </xf>
    <xf numFmtId="49" fontId="4" fillId="0" borderId="2" xfId="0" applyNumberFormat="1" applyFont="1" applyBorder="1" applyAlignment="1">
      <alignment vertical="distributed" wrapText="1"/>
    </xf>
    <xf numFmtId="49" fontId="11" fillId="0" borderId="2" xfId="0" applyNumberFormat="1" applyFont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49" fontId="4" fillId="2" borderId="2" xfId="0" applyNumberFormat="1" applyFont="1" applyFill="1" applyBorder="1" applyAlignment="1">
      <alignment horizontal="center" vertical="distributed"/>
    </xf>
    <xf numFmtId="0" fontId="5" fillId="2" borderId="2" xfId="0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vertical="distributed" wrapText="1"/>
    </xf>
    <xf numFmtId="0" fontId="11" fillId="2" borderId="2" xfId="0" applyFont="1" applyFill="1" applyBorder="1" applyAlignment="1">
      <alignment vertical="distributed" wrapText="1"/>
    </xf>
    <xf numFmtId="49" fontId="11" fillId="2" borderId="2" xfId="0" applyNumberFormat="1" applyFont="1" applyFill="1" applyBorder="1" applyAlignment="1">
      <alignment horizontal="center" vertical="distributed"/>
    </xf>
    <xf numFmtId="0" fontId="4" fillId="2" borderId="2" xfId="1" applyFont="1" applyFill="1" applyBorder="1" applyAlignment="1">
      <alignment vertical="distributed" wrapText="1"/>
    </xf>
    <xf numFmtId="0" fontId="7" fillId="2" borderId="2" xfId="1" applyFont="1" applyFill="1" applyBorder="1" applyAlignment="1">
      <alignment vertical="distributed" wrapText="1"/>
    </xf>
    <xf numFmtId="2" fontId="4" fillId="2" borderId="2" xfId="0" applyNumberFormat="1" applyFont="1" applyFill="1" applyBorder="1" applyAlignment="1" applyProtection="1">
      <alignment vertical="distributed" wrapText="1"/>
      <protection locked="0"/>
    </xf>
    <xf numFmtId="49" fontId="12" fillId="2" borderId="2" xfId="0" applyNumberFormat="1" applyFont="1" applyFill="1" applyBorder="1" applyAlignment="1">
      <alignment vertical="distributed" wrapText="1"/>
    </xf>
    <xf numFmtId="4" fontId="12" fillId="0" borderId="2" xfId="0" applyNumberFormat="1" applyFont="1" applyBorder="1" applyAlignment="1">
      <alignment horizontal="center" vertical="distributed"/>
    </xf>
    <xf numFmtId="49" fontId="12" fillId="2" borderId="2" xfId="0" applyNumberFormat="1" applyFont="1" applyFill="1" applyBorder="1" applyAlignment="1" applyProtection="1">
      <alignment vertical="distributed" wrapText="1"/>
      <protection locked="0"/>
    </xf>
    <xf numFmtId="49" fontId="8" fillId="0" borderId="2" xfId="0" applyNumberFormat="1" applyFont="1" applyBorder="1" applyAlignment="1">
      <alignment horizontal="center" vertical="distributed"/>
    </xf>
    <xf numFmtId="49" fontId="4" fillId="2" borderId="2" xfId="0" applyNumberFormat="1" applyFont="1" applyFill="1" applyBorder="1" applyAlignment="1" applyProtection="1">
      <alignment vertical="distributed" wrapText="1"/>
      <protection locked="0"/>
    </xf>
    <xf numFmtId="49" fontId="4" fillId="2" borderId="2" xfId="0" applyNumberFormat="1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 applyProtection="1">
      <alignment vertical="distributed" wrapText="1"/>
      <protection locked="0"/>
    </xf>
    <xf numFmtId="0" fontId="5" fillId="2" borderId="2" xfId="0" applyFont="1" applyFill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3"/>
  <sheetViews>
    <sheetView topLeftCell="A3" workbookViewId="0">
      <selection activeCell="B6" sqref="B1:B1048576"/>
    </sheetView>
  </sheetViews>
  <sheetFormatPr defaultColWidth="9" defaultRowHeight="13.2" x14ac:dyDescent="0.25"/>
  <cols>
    <col min="1" max="1" width="49.6640625" style="5" customWidth="1"/>
    <col min="2" max="2" width="4.88671875" style="5" customWidth="1"/>
    <col min="3" max="3" width="5.5546875" style="5" customWidth="1"/>
    <col min="4" max="4" width="11.6640625" style="5" customWidth="1"/>
    <col min="5" max="5" width="4.88671875" style="5" customWidth="1"/>
    <col min="6" max="6" width="12.109375" style="5" customWidth="1"/>
    <col min="7" max="7" width="12.6640625" style="5" customWidth="1"/>
    <col min="8" max="16384" width="9" style="5"/>
  </cols>
  <sheetData>
    <row r="1" spans="1:6" ht="91.8" customHeight="1" x14ac:dyDescent="0.25">
      <c r="A1" s="10"/>
      <c r="B1" s="44" t="s">
        <v>143</v>
      </c>
      <c r="C1" s="44"/>
      <c r="D1" s="44"/>
      <c r="E1" s="44"/>
      <c r="F1" s="44"/>
    </row>
    <row r="2" spans="1:6" ht="67.2" customHeight="1" x14ac:dyDescent="0.25">
      <c r="A2" s="10"/>
      <c r="B2" s="45" t="s">
        <v>129</v>
      </c>
      <c r="C2" s="45"/>
      <c r="D2" s="45"/>
      <c r="E2" s="45"/>
      <c r="F2" s="45"/>
    </row>
    <row r="3" spans="1:6" ht="40.799999999999997" customHeight="1" x14ac:dyDescent="0.25">
      <c r="A3" s="46" t="s">
        <v>125</v>
      </c>
      <c r="B3" s="46"/>
      <c r="C3" s="46"/>
      <c r="D3" s="46"/>
      <c r="E3" s="46"/>
      <c r="F3" s="46"/>
    </row>
    <row r="4" spans="1:6" ht="21.75" customHeight="1" x14ac:dyDescent="0.25">
      <c r="A4" s="47"/>
      <c r="B4" s="47"/>
      <c r="C4" s="47"/>
      <c r="D4" s="47"/>
      <c r="E4" s="48"/>
      <c r="F4" s="49"/>
    </row>
    <row r="5" spans="1:6" ht="47.25" customHeight="1" x14ac:dyDescent="0.25">
      <c r="A5" s="42" t="s">
        <v>0</v>
      </c>
      <c r="B5" s="42" t="s">
        <v>1</v>
      </c>
      <c r="C5" s="42"/>
      <c r="D5" s="42"/>
      <c r="E5" s="42"/>
      <c r="F5" s="42" t="s">
        <v>98</v>
      </c>
    </row>
    <row r="6" spans="1:6" ht="34.200000000000003" x14ac:dyDescent="0.25">
      <c r="A6" s="43"/>
      <c r="B6" s="2" t="s">
        <v>2</v>
      </c>
      <c r="C6" s="3" t="s">
        <v>3</v>
      </c>
      <c r="D6" s="3" t="s">
        <v>4</v>
      </c>
      <c r="E6" s="3" t="s">
        <v>5</v>
      </c>
      <c r="F6" s="42"/>
    </row>
    <row r="7" spans="1:6" x14ac:dyDescent="0.25">
      <c r="A7" s="11" t="s">
        <v>6</v>
      </c>
      <c r="B7" s="12" t="s">
        <v>7</v>
      </c>
      <c r="C7" s="12" t="s">
        <v>8</v>
      </c>
      <c r="D7" s="12"/>
      <c r="E7" s="12"/>
      <c r="F7" s="13">
        <f>SUM(F8+F13+F15+F29+F26)</f>
        <v>24479466</v>
      </c>
    </row>
    <row r="8" spans="1:6" ht="20.399999999999999" x14ac:dyDescent="0.25">
      <c r="A8" s="14" t="s">
        <v>9</v>
      </c>
      <c r="B8" s="15" t="s">
        <v>7</v>
      </c>
      <c r="C8" s="15" t="s">
        <v>10</v>
      </c>
      <c r="D8" s="15"/>
      <c r="E8" s="15"/>
      <c r="F8" s="16">
        <f>SUM(F9)</f>
        <v>1654200</v>
      </c>
    </row>
    <row r="9" spans="1:6" x14ac:dyDescent="0.25">
      <c r="A9" s="17" t="s">
        <v>11</v>
      </c>
      <c r="B9" s="18" t="s">
        <v>7</v>
      </c>
      <c r="C9" s="18" t="s">
        <v>10</v>
      </c>
      <c r="D9" s="18" t="s">
        <v>97</v>
      </c>
      <c r="E9" s="18"/>
      <c r="F9" s="19">
        <f>SUM(F10)</f>
        <v>1654200</v>
      </c>
    </row>
    <row r="10" spans="1:6" x14ac:dyDescent="0.25">
      <c r="A10" s="20" t="s">
        <v>12</v>
      </c>
      <c r="B10" s="18" t="s">
        <v>7</v>
      </c>
      <c r="C10" s="18" t="s">
        <v>10</v>
      </c>
      <c r="D10" s="18" t="s">
        <v>99</v>
      </c>
      <c r="E10" s="18"/>
      <c r="F10" s="19">
        <f>SUM(F11:F12)</f>
        <v>1654200</v>
      </c>
    </row>
    <row r="11" spans="1:6" x14ac:dyDescent="0.25">
      <c r="A11" s="20" t="s">
        <v>13</v>
      </c>
      <c r="B11" s="18" t="s">
        <v>7</v>
      </c>
      <c r="C11" s="18" t="s">
        <v>10</v>
      </c>
      <c r="D11" s="18" t="s">
        <v>99</v>
      </c>
      <c r="E11" s="18" t="s">
        <v>14</v>
      </c>
      <c r="F11" s="19">
        <v>1270500</v>
      </c>
    </row>
    <row r="12" spans="1:6" ht="20.399999999999999" x14ac:dyDescent="0.25">
      <c r="A12" s="20" t="s">
        <v>95</v>
      </c>
      <c r="B12" s="18" t="s">
        <v>7</v>
      </c>
      <c r="C12" s="18" t="s">
        <v>10</v>
      </c>
      <c r="D12" s="18" t="s">
        <v>99</v>
      </c>
      <c r="E12" s="18" t="s">
        <v>15</v>
      </c>
      <c r="F12" s="19">
        <v>383700</v>
      </c>
    </row>
    <row r="13" spans="1:6" ht="30.6" x14ac:dyDescent="0.25">
      <c r="A13" s="14" t="s">
        <v>16</v>
      </c>
      <c r="B13" s="15" t="s">
        <v>7</v>
      </c>
      <c r="C13" s="15" t="s">
        <v>17</v>
      </c>
      <c r="D13" s="15"/>
      <c r="E13" s="15"/>
      <c r="F13" s="16">
        <f>SUM(F14)</f>
        <v>275000</v>
      </c>
    </row>
    <row r="14" spans="1:6" x14ac:dyDescent="0.25">
      <c r="A14" s="20" t="s">
        <v>18</v>
      </c>
      <c r="B14" s="18" t="s">
        <v>7</v>
      </c>
      <c r="C14" s="18" t="s">
        <v>17</v>
      </c>
      <c r="D14" s="18" t="s">
        <v>100</v>
      </c>
      <c r="E14" s="18" t="s">
        <v>19</v>
      </c>
      <c r="F14" s="19">
        <v>275000</v>
      </c>
    </row>
    <row r="15" spans="1:6" x14ac:dyDescent="0.25">
      <c r="A15" s="14" t="s">
        <v>20</v>
      </c>
      <c r="B15" s="15" t="s">
        <v>7</v>
      </c>
      <c r="C15" s="15" t="s">
        <v>21</v>
      </c>
      <c r="D15" s="15"/>
      <c r="E15" s="15"/>
      <c r="F15" s="16">
        <f>SUM(F16+F23)</f>
        <v>19632600</v>
      </c>
    </row>
    <row r="16" spans="1:6" ht="20.399999999999999" x14ac:dyDescent="0.25">
      <c r="A16" s="17" t="s">
        <v>22</v>
      </c>
      <c r="B16" s="18" t="s">
        <v>23</v>
      </c>
      <c r="C16" s="18" t="s">
        <v>21</v>
      </c>
      <c r="D16" s="18" t="s">
        <v>100</v>
      </c>
      <c r="E16" s="18"/>
      <c r="F16" s="19">
        <f>SUM(F17:F22)</f>
        <v>19462600</v>
      </c>
    </row>
    <row r="17" spans="1:6" x14ac:dyDescent="0.25">
      <c r="A17" s="20" t="s">
        <v>13</v>
      </c>
      <c r="B17" s="18" t="s">
        <v>7</v>
      </c>
      <c r="C17" s="18" t="s">
        <v>21</v>
      </c>
      <c r="D17" s="18" t="s">
        <v>100</v>
      </c>
      <c r="E17" s="18" t="s">
        <v>14</v>
      </c>
      <c r="F17" s="19">
        <v>10505000</v>
      </c>
    </row>
    <row r="18" spans="1:6" ht="20.399999999999999" x14ac:dyDescent="0.25">
      <c r="A18" s="20" t="s">
        <v>24</v>
      </c>
      <c r="B18" s="18" t="s">
        <v>7</v>
      </c>
      <c r="C18" s="18" t="s">
        <v>21</v>
      </c>
      <c r="D18" s="18" t="s">
        <v>100</v>
      </c>
      <c r="E18" s="18" t="s">
        <v>25</v>
      </c>
      <c r="F18" s="19">
        <v>55000</v>
      </c>
    </row>
    <row r="19" spans="1:6" ht="20.399999999999999" x14ac:dyDescent="0.25">
      <c r="A19" s="20" t="s">
        <v>95</v>
      </c>
      <c r="B19" s="18" t="s">
        <v>7</v>
      </c>
      <c r="C19" s="18" t="s">
        <v>21</v>
      </c>
      <c r="D19" s="18" t="s">
        <v>100</v>
      </c>
      <c r="E19" s="18" t="s">
        <v>15</v>
      </c>
      <c r="F19" s="19">
        <v>3172600</v>
      </c>
    </row>
    <row r="20" spans="1:6" ht="20.399999999999999" x14ac:dyDescent="0.25">
      <c r="A20" s="20" t="s">
        <v>26</v>
      </c>
      <c r="B20" s="18" t="s">
        <v>7</v>
      </c>
      <c r="C20" s="18" t="s">
        <v>21</v>
      </c>
      <c r="D20" s="18" t="s">
        <v>100</v>
      </c>
      <c r="E20" s="18" t="s">
        <v>27</v>
      </c>
      <c r="F20" s="19">
        <v>977000</v>
      </c>
    </row>
    <row r="21" spans="1:6" x14ac:dyDescent="0.25">
      <c r="A21" s="20" t="s">
        <v>18</v>
      </c>
      <c r="B21" s="18" t="s">
        <v>7</v>
      </c>
      <c r="C21" s="18" t="s">
        <v>21</v>
      </c>
      <c r="D21" s="18" t="s">
        <v>100</v>
      </c>
      <c r="E21" s="18" t="s">
        <v>19</v>
      </c>
      <c r="F21" s="19">
        <v>4587390.42</v>
      </c>
    </row>
    <row r="22" spans="1:6" x14ac:dyDescent="0.25">
      <c r="A22" s="20" t="s">
        <v>131</v>
      </c>
      <c r="B22" s="18" t="s">
        <v>7</v>
      </c>
      <c r="C22" s="18" t="s">
        <v>21</v>
      </c>
      <c r="D22" s="18" t="s">
        <v>100</v>
      </c>
      <c r="E22" s="18" t="s">
        <v>132</v>
      </c>
      <c r="F22" s="19">
        <v>165609.57999999999</v>
      </c>
    </row>
    <row r="23" spans="1:6" ht="20.399999999999999" x14ac:dyDescent="0.25">
      <c r="A23" s="17" t="s">
        <v>28</v>
      </c>
      <c r="B23" s="18" t="s">
        <v>7</v>
      </c>
      <c r="C23" s="18" t="s">
        <v>21</v>
      </c>
      <c r="D23" s="18" t="s">
        <v>133</v>
      </c>
      <c r="E23" s="18"/>
      <c r="F23" s="19">
        <f>F24+F25</f>
        <v>170000</v>
      </c>
    </row>
    <row r="24" spans="1:6" x14ac:dyDescent="0.25">
      <c r="A24" s="21" t="s">
        <v>29</v>
      </c>
      <c r="B24" s="18" t="s">
        <v>7</v>
      </c>
      <c r="C24" s="18" t="s">
        <v>21</v>
      </c>
      <c r="D24" s="18" t="s">
        <v>122</v>
      </c>
      <c r="E24" s="18" t="s">
        <v>30</v>
      </c>
      <c r="F24" s="19">
        <v>50000</v>
      </c>
    </row>
    <row r="25" spans="1:6" x14ac:dyDescent="0.25">
      <c r="A25" s="22" t="s">
        <v>31</v>
      </c>
      <c r="B25" s="18" t="s">
        <v>7</v>
      </c>
      <c r="C25" s="18" t="s">
        <v>21</v>
      </c>
      <c r="D25" s="18" t="s">
        <v>100</v>
      </c>
      <c r="E25" s="18" t="s">
        <v>32</v>
      </c>
      <c r="F25" s="19">
        <v>120000</v>
      </c>
    </row>
    <row r="26" spans="1:6" x14ac:dyDescent="0.25">
      <c r="A26" s="23" t="s">
        <v>33</v>
      </c>
      <c r="B26" s="15" t="s">
        <v>7</v>
      </c>
      <c r="C26" s="15" t="s">
        <v>34</v>
      </c>
      <c r="D26" s="15"/>
      <c r="E26" s="15"/>
      <c r="F26" s="16">
        <f>SUM(F27)</f>
        <v>1000000</v>
      </c>
    </row>
    <row r="27" spans="1:6" x14ac:dyDescent="0.25">
      <c r="A27" s="22" t="s">
        <v>35</v>
      </c>
      <c r="B27" s="18" t="s">
        <v>7</v>
      </c>
      <c r="C27" s="18" t="s">
        <v>34</v>
      </c>
      <c r="D27" s="18" t="s">
        <v>101</v>
      </c>
      <c r="E27" s="18"/>
      <c r="F27" s="19">
        <f>SUM(F28)</f>
        <v>1000000</v>
      </c>
    </row>
    <row r="28" spans="1:6" x14ac:dyDescent="0.25">
      <c r="A28" s="22" t="s">
        <v>36</v>
      </c>
      <c r="B28" s="18" t="s">
        <v>7</v>
      </c>
      <c r="C28" s="18" t="s">
        <v>34</v>
      </c>
      <c r="D28" s="18" t="s">
        <v>101</v>
      </c>
      <c r="E28" s="18" t="s">
        <v>37</v>
      </c>
      <c r="F28" s="19">
        <v>1000000</v>
      </c>
    </row>
    <row r="29" spans="1:6" x14ac:dyDescent="0.25">
      <c r="A29" s="14" t="s">
        <v>38</v>
      </c>
      <c r="B29" s="15" t="s">
        <v>7</v>
      </c>
      <c r="C29" s="15" t="s">
        <v>39</v>
      </c>
      <c r="D29" s="15"/>
      <c r="E29" s="15"/>
      <c r="F29" s="16">
        <f>SUM(F30+F35+F39)</f>
        <v>1917666</v>
      </c>
    </row>
    <row r="30" spans="1:6" x14ac:dyDescent="0.25">
      <c r="A30" s="24" t="s">
        <v>40</v>
      </c>
      <c r="B30" s="18" t="s">
        <v>7</v>
      </c>
      <c r="C30" s="18" t="s">
        <v>39</v>
      </c>
      <c r="D30" s="18" t="s">
        <v>97</v>
      </c>
      <c r="E30" s="18"/>
      <c r="F30" s="19">
        <f>SUM(F31+F33)</f>
        <v>416666</v>
      </c>
    </row>
    <row r="31" spans="1:6" ht="40.799999999999997" x14ac:dyDescent="0.25">
      <c r="A31" s="24" t="s">
        <v>96</v>
      </c>
      <c r="B31" s="25" t="s">
        <v>7</v>
      </c>
      <c r="C31" s="25" t="s">
        <v>39</v>
      </c>
      <c r="D31" s="25" t="s">
        <v>102</v>
      </c>
      <c r="E31" s="18"/>
      <c r="F31" s="19">
        <f>SUM(F32)</f>
        <v>413622</v>
      </c>
    </row>
    <row r="32" spans="1:6" x14ac:dyDescent="0.25">
      <c r="A32" s="24" t="s">
        <v>41</v>
      </c>
      <c r="B32" s="25" t="s">
        <v>7</v>
      </c>
      <c r="C32" s="25" t="s">
        <v>39</v>
      </c>
      <c r="D32" s="25" t="s">
        <v>102</v>
      </c>
      <c r="E32" s="18" t="s">
        <v>42</v>
      </c>
      <c r="F32" s="19">
        <v>413622</v>
      </c>
    </row>
    <row r="33" spans="1:6" ht="20.399999999999999" x14ac:dyDescent="0.25">
      <c r="A33" s="24" t="s">
        <v>43</v>
      </c>
      <c r="B33" s="25" t="s">
        <v>7</v>
      </c>
      <c r="C33" s="25" t="s">
        <v>39</v>
      </c>
      <c r="D33" s="25" t="s">
        <v>103</v>
      </c>
      <c r="E33" s="25"/>
      <c r="F33" s="19">
        <f>F34</f>
        <v>3044</v>
      </c>
    </row>
    <row r="34" spans="1:6" x14ac:dyDescent="0.25">
      <c r="A34" s="24" t="s">
        <v>18</v>
      </c>
      <c r="B34" s="25" t="s">
        <v>7</v>
      </c>
      <c r="C34" s="25" t="s">
        <v>39</v>
      </c>
      <c r="D34" s="25" t="s">
        <v>104</v>
      </c>
      <c r="E34" s="25" t="s">
        <v>19</v>
      </c>
      <c r="F34" s="19">
        <v>3044</v>
      </c>
    </row>
    <row r="35" spans="1:6" x14ac:dyDescent="0.25">
      <c r="A35" s="24" t="s">
        <v>11</v>
      </c>
      <c r="B35" s="25" t="s">
        <v>7</v>
      </c>
      <c r="C35" s="25" t="s">
        <v>39</v>
      </c>
      <c r="D35" s="25" t="s">
        <v>97</v>
      </c>
      <c r="E35" s="18"/>
      <c r="F35" s="19">
        <f>F36</f>
        <v>1483000</v>
      </c>
    </row>
    <row r="36" spans="1:6" x14ac:dyDescent="0.25">
      <c r="A36" s="24" t="s">
        <v>44</v>
      </c>
      <c r="B36" s="25" t="s">
        <v>7</v>
      </c>
      <c r="C36" s="25" t="s">
        <v>39</v>
      </c>
      <c r="D36" s="25" t="s">
        <v>100</v>
      </c>
      <c r="E36" s="18"/>
      <c r="F36" s="19">
        <f>F37+F38</f>
        <v>1483000</v>
      </c>
    </row>
    <row r="37" spans="1:6" x14ac:dyDescent="0.25">
      <c r="A37" s="24" t="s">
        <v>18</v>
      </c>
      <c r="B37" s="25" t="s">
        <v>7</v>
      </c>
      <c r="C37" s="25" t="s">
        <v>39</v>
      </c>
      <c r="D37" s="25" t="s">
        <v>100</v>
      </c>
      <c r="E37" s="18" t="s">
        <v>19</v>
      </c>
      <c r="F37" s="19">
        <v>1477920.21</v>
      </c>
    </row>
    <row r="38" spans="1:6" x14ac:dyDescent="0.25">
      <c r="A38" s="24" t="s">
        <v>131</v>
      </c>
      <c r="B38" s="25" t="s">
        <v>7</v>
      </c>
      <c r="C38" s="25" t="s">
        <v>39</v>
      </c>
      <c r="D38" s="25" t="s">
        <v>100</v>
      </c>
      <c r="E38" s="18" t="s">
        <v>132</v>
      </c>
      <c r="F38" s="19">
        <v>5079.79</v>
      </c>
    </row>
    <row r="39" spans="1:6" x14ac:dyDescent="0.25">
      <c r="A39" s="24" t="s">
        <v>137</v>
      </c>
      <c r="B39" s="25" t="s">
        <v>7</v>
      </c>
      <c r="C39" s="25" t="s">
        <v>39</v>
      </c>
      <c r="D39" s="25" t="s">
        <v>100</v>
      </c>
      <c r="E39" s="18" t="s">
        <v>142</v>
      </c>
      <c r="F39" s="19">
        <f>SUM(F40)</f>
        <v>18000</v>
      </c>
    </row>
    <row r="40" spans="1:6" x14ac:dyDescent="0.25">
      <c r="A40" s="24" t="s">
        <v>138</v>
      </c>
      <c r="B40" s="25" t="s">
        <v>7</v>
      </c>
      <c r="C40" s="25" t="s">
        <v>39</v>
      </c>
      <c r="D40" s="25" t="s">
        <v>100</v>
      </c>
      <c r="E40" s="18" t="s">
        <v>141</v>
      </c>
      <c r="F40" s="19">
        <f>SUM(F41)</f>
        <v>18000</v>
      </c>
    </row>
    <row r="41" spans="1:6" ht="20.399999999999999" x14ac:dyDescent="0.25">
      <c r="A41" s="24" t="s">
        <v>139</v>
      </c>
      <c r="B41" s="25" t="s">
        <v>7</v>
      </c>
      <c r="C41" s="25" t="s">
        <v>39</v>
      </c>
      <c r="D41" s="25" t="s">
        <v>100</v>
      </c>
      <c r="E41" s="18" t="s">
        <v>140</v>
      </c>
      <c r="F41" s="19">
        <v>18000</v>
      </c>
    </row>
    <row r="42" spans="1:6" x14ac:dyDescent="0.25">
      <c r="A42" s="26" t="s">
        <v>45</v>
      </c>
      <c r="B42" s="27" t="s">
        <v>10</v>
      </c>
      <c r="C42" s="27" t="s">
        <v>8</v>
      </c>
      <c r="D42" s="25"/>
      <c r="E42" s="12"/>
      <c r="F42" s="13">
        <f>F43</f>
        <v>453148</v>
      </c>
    </row>
    <row r="43" spans="1:6" x14ac:dyDescent="0.25">
      <c r="A43" s="24" t="s">
        <v>46</v>
      </c>
      <c r="B43" s="25" t="s">
        <v>10</v>
      </c>
      <c r="C43" s="25" t="s">
        <v>17</v>
      </c>
      <c r="D43" s="25"/>
      <c r="E43" s="18"/>
      <c r="F43" s="19">
        <f>SUM(F44)</f>
        <v>453148</v>
      </c>
    </row>
    <row r="44" spans="1:6" ht="51" x14ac:dyDescent="0.25">
      <c r="A44" s="28" t="s">
        <v>47</v>
      </c>
      <c r="B44" s="25" t="s">
        <v>10</v>
      </c>
      <c r="C44" s="25" t="s">
        <v>17</v>
      </c>
      <c r="D44" s="25" t="s">
        <v>97</v>
      </c>
      <c r="E44" s="18"/>
      <c r="F44" s="19">
        <f>SUM(F45)</f>
        <v>453148</v>
      </c>
    </row>
    <row r="45" spans="1:6" ht="20.399999999999999" x14ac:dyDescent="0.25">
      <c r="A45" s="24" t="s">
        <v>48</v>
      </c>
      <c r="B45" s="25" t="s">
        <v>10</v>
      </c>
      <c r="C45" s="25" t="s">
        <v>17</v>
      </c>
      <c r="D45" s="25" t="s">
        <v>105</v>
      </c>
      <c r="E45" s="18"/>
      <c r="F45" s="19">
        <f>SUM(F46:F50)</f>
        <v>453148</v>
      </c>
    </row>
    <row r="46" spans="1:6" x14ac:dyDescent="0.25">
      <c r="A46" s="20" t="s">
        <v>13</v>
      </c>
      <c r="B46" s="25" t="s">
        <v>10</v>
      </c>
      <c r="C46" s="25" t="s">
        <v>17</v>
      </c>
      <c r="D46" s="25" t="s">
        <v>105</v>
      </c>
      <c r="E46" s="18" t="s">
        <v>14</v>
      </c>
      <c r="F46" s="19">
        <v>340159.04</v>
      </c>
    </row>
    <row r="47" spans="1:6" ht="20.399999999999999" x14ac:dyDescent="0.25">
      <c r="A47" s="20" t="s">
        <v>95</v>
      </c>
      <c r="B47" s="25" t="s">
        <v>10</v>
      </c>
      <c r="C47" s="25" t="s">
        <v>17</v>
      </c>
      <c r="D47" s="25" t="s">
        <v>105</v>
      </c>
      <c r="E47" s="18" t="s">
        <v>15</v>
      </c>
      <c r="F47" s="19">
        <v>99988.6</v>
      </c>
    </row>
    <row r="48" spans="1:6" ht="20.399999999999999" x14ac:dyDescent="0.25">
      <c r="A48" s="20" t="s">
        <v>26</v>
      </c>
      <c r="B48" s="25" t="s">
        <v>10</v>
      </c>
      <c r="C48" s="25" t="s">
        <v>17</v>
      </c>
      <c r="D48" s="25" t="s">
        <v>105</v>
      </c>
      <c r="E48" s="18" t="s">
        <v>27</v>
      </c>
      <c r="F48" s="19">
        <v>6661.2</v>
      </c>
    </row>
    <row r="49" spans="1:6" x14ac:dyDescent="0.25">
      <c r="A49" s="24" t="s">
        <v>18</v>
      </c>
      <c r="B49" s="25" t="s">
        <v>10</v>
      </c>
      <c r="C49" s="25" t="s">
        <v>17</v>
      </c>
      <c r="D49" s="25" t="s">
        <v>105</v>
      </c>
      <c r="E49" s="18" t="s">
        <v>19</v>
      </c>
      <c r="F49" s="19">
        <v>3615.29</v>
      </c>
    </row>
    <row r="50" spans="1:6" x14ac:dyDescent="0.25">
      <c r="A50" s="24" t="s">
        <v>131</v>
      </c>
      <c r="B50" s="25" t="s">
        <v>10</v>
      </c>
      <c r="C50" s="25" t="s">
        <v>17</v>
      </c>
      <c r="D50" s="25" t="s">
        <v>105</v>
      </c>
      <c r="E50" s="18" t="s">
        <v>132</v>
      </c>
      <c r="F50" s="19">
        <v>2723.87</v>
      </c>
    </row>
    <row r="51" spans="1:6" x14ac:dyDescent="0.25">
      <c r="A51" s="26" t="s">
        <v>49</v>
      </c>
      <c r="B51" s="27" t="s">
        <v>17</v>
      </c>
      <c r="C51" s="27" t="s">
        <v>8</v>
      </c>
      <c r="D51" s="27"/>
      <c r="E51" s="12"/>
      <c r="F51" s="13">
        <f>F52+F57</f>
        <v>2799000</v>
      </c>
    </row>
    <row r="52" spans="1:6" ht="20.399999999999999" x14ac:dyDescent="0.25">
      <c r="A52" s="29" t="s">
        <v>50</v>
      </c>
      <c r="B52" s="30" t="s">
        <v>17</v>
      </c>
      <c r="C52" s="30" t="s">
        <v>51</v>
      </c>
      <c r="D52" s="30" t="s">
        <v>124</v>
      </c>
      <c r="E52" s="15"/>
      <c r="F52" s="16">
        <f>SUM(F53)</f>
        <v>600000</v>
      </c>
    </row>
    <row r="53" spans="1:6" ht="30.6" x14ac:dyDescent="0.25">
      <c r="A53" s="24" t="s">
        <v>52</v>
      </c>
      <c r="B53" s="25" t="s">
        <v>17</v>
      </c>
      <c r="C53" s="25" t="s">
        <v>51</v>
      </c>
      <c r="D53" s="25" t="s">
        <v>124</v>
      </c>
      <c r="E53" s="25"/>
      <c r="F53" s="19">
        <f>SUM(F54)</f>
        <v>600000</v>
      </c>
    </row>
    <row r="54" spans="1:6" x14ac:dyDescent="0.25">
      <c r="A54" s="24" t="s">
        <v>18</v>
      </c>
      <c r="B54" s="25" t="s">
        <v>17</v>
      </c>
      <c r="C54" s="25" t="s">
        <v>51</v>
      </c>
      <c r="D54" s="25" t="s">
        <v>124</v>
      </c>
      <c r="E54" s="25"/>
      <c r="F54" s="19">
        <f>SUM(F55)</f>
        <v>600000</v>
      </c>
    </row>
    <row r="55" spans="1:6" ht="20.399999999999999" x14ac:dyDescent="0.25">
      <c r="A55" s="24" t="s">
        <v>92</v>
      </c>
      <c r="B55" s="25" t="s">
        <v>17</v>
      </c>
      <c r="C55" s="25" t="s">
        <v>51</v>
      </c>
      <c r="D55" s="25" t="s">
        <v>124</v>
      </c>
      <c r="E55" s="25"/>
      <c r="F55" s="19">
        <f>SUM(F56)</f>
        <v>600000</v>
      </c>
    </row>
    <row r="56" spans="1:6" x14ac:dyDescent="0.25">
      <c r="A56" s="24" t="s">
        <v>18</v>
      </c>
      <c r="B56" s="25" t="s">
        <v>17</v>
      </c>
      <c r="C56" s="25" t="s">
        <v>51</v>
      </c>
      <c r="D56" s="25" t="s">
        <v>124</v>
      </c>
      <c r="E56" s="25" t="s">
        <v>19</v>
      </c>
      <c r="F56" s="19">
        <v>600000</v>
      </c>
    </row>
    <row r="57" spans="1:6" x14ac:dyDescent="0.25">
      <c r="A57" s="29" t="s">
        <v>53</v>
      </c>
      <c r="B57" s="30" t="s">
        <v>17</v>
      </c>
      <c r="C57" s="30" t="s">
        <v>54</v>
      </c>
      <c r="D57" s="30"/>
      <c r="E57" s="15"/>
      <c r="F57" s="16">
        <f>F58</f>
        <v>2199000</v>
      </c>
    </row>
    <row r="58" spans="1:6" x14ac:dyDescent="0.25">
      <c r="A58" s="28" t="s">
        <v>55</v>
      </c>
      <c r="B58" s="25" t="s">
        <v>17</v>
      </c>
      <c r="C58" s="25" t="s">
        <v>54</v>
      </c>
      <c r="D58" s="25" t="s">
        <v>97</v>
      </c>
      <c r="E58" s="18"/>
      <c r="F58" s="19">
        <f>F59</f>
        <v>2199000</v>
      </c>
    </row>
    <row r="59" spans="1:6" ht="20.399999999999999" x14ac:dyDescent="0.25">
      <c r="A59" s="28" t="s">
        <v>56</v>
      </c>
      <c r="B59" s="25" t="s">
        <v>17</v>
      </c>
      <c r="C59" s="25" t="s">
        <v>54</v>
      </c>
      <c r="D59" s="25" t="s">
        <v>106</v>
      </c>
      <c r="E59" s="18"/>
      <c r="F59" s="19">
        <f>SUM(F60:F61)</f>
        <v>2199000</v>
      </c>
    </row>
    <row r="60" spans="1:6" x14ac:dyDescent="0.25">
      <c r="A60" s="24" t="s">
        <v>18</v>
      </c>
      <c r="B60" s="25" t="s">
        <v>17</v>
      </c>
      <c r="C60" s="25" t="s">
        <v>54</v>
      </c>
      <c r="D60" s="25" t="s">
        <v>106</v>
      </c>
      <c r="E60" s="18" t="s">
        <v>19</v>
      </c>
      <c r="F60" s="19">
        <v>2166946.69</v>
      </c>
    </row>
    <row r="61" spans="1:6" x14ac:dyDescent="0.25">
      <c r="A61" s="24" t="s">
        <v>131</v>
      </c>
      <c r="B61" s="25" t="s">
        <v>17</v>
      </c>
      <c r="C61" s="25" t="s">
        <v>54</v>
      </c>
      <c r="D61" s="25" t="s">
        <v>106</v>
      </c>
      <c r="E61" s="18" t="s">
        <v>132</v>
      </c>
      <c r="F61" s="19">
        <v>32053.31</v>
      </c>
    </row>
    <row r="62" spans="1:6" x14ac:dyDescent="0.25">
      <c r="A62" s="26" t="s">
        <v>57</v>
      </c>
      <c r="B62" s="27" t="s">
        <v>21</v>
      </c>
      <c r="C62" s="27" t="s">
        <v>8</v>
      </c>
      <c r="D62" s="25"/>
      <c r="E62" s="12"/>
      <c r="F62" s="13">
        <f>F63+F71</f>
        <v>41312796.229999997</v>
      </c>
    </row>
    <row r="63" spans="1:6" x14ac:dyDescent="0.25">
      <c r="A63" s="29" t="s">
        <v>58</v>
      </c>
      <c r="B63" s="30" t="s">
        <v>21</v>
      </c>
      <c r="C63" s="30" t="s">
        <v>51</v>
      </c>
      <c r="D63" s="30"/>
      <c r="E63" s="15"/>
      <c r="F63" s="16">
        <f>F67+F64</f>
        <v>40912796.229999997</v>
      </c>
    </row>
    <row r="64" spans="1:6" x14ac:dyDescent="0.25">
      <c r="A64" s="24" t="s">
        <v>40</v>
      </c>
      <c r="B64" s="25" t="s">
        <v>21</v>
      </c>
      <c r="C64" s="25" t="s">
        <v>51</v>
      </c>
      <c r="D64" s="25" t="s">
        <v>97</v>
      </c>
      <c r="E64" s="18"/>
      <c r="F64" s="19">
        <f>F65</f>
        <v>3277492</v>
      </c>
    </row>
    <row r="65" spans="1:7" ht="40.799999999999997" x14ac:dyDescent="0.25">
      <c r="A65" s="24" t="s">
        <v>59</v>
      </c>
      <c r="B65" s="25" t="s">
        <v>21</v>
      </c>
      <c r="C65" s="25" t="s">
        <v>51</v>
      </c>
      <c r="D65" s="25" t="s">
        <v>107</v>
      </c>
      <c r="E65" s="18"/>
      <c r="F65" s="19">
        <f>SUM(F66)</f>
        <v>3277492</v>
      </c>
    </row>
    <row r="66" spans="1:7" x14ac:dyDescent="0.25">
      <c r="A66" s="24" t="s">
        <v>18</v>
      </c>
      <c r="B66" s="25" t="s">
        <v>21</v>
      </c>
      <c r="C66" s="25" t="s">
        <v>51</v>
      </c>
      <c r="D66" s="25" t="s">
        <v>107</v>
      </c>
      <c r="E66" s="18" t="s">
        <v>19</v>
      </c>
      <c r="F66" s="19">
        <v>3277492</v>
      </c>
    </row>
    <row r="67" spans="1:7" x14ac:dyDescent="0.25">
      <c r="A67" s="31" t="s">
        <v>55</v>
      </c>
      <c r="B67" s="25" t="s">
        <v>21</v>
      </c>
      <c r="C67" s="25" t="s">
        <v>51</v>
      </c>
      <c r="D67" s="25" t="s">
        <v>97</v>
      </c>
      <c r="E67" s="18"/>
      <c r="F67" s="19">
        <f>SUM(F68)</f>
        <v>37635304.229999997</v>
      </c>
    </row>
    <row r="68" spans="1:7" ht="30.6" x14ac:dyDescent="0.25">
      <c r="A68" s="24" t="s">
        <v>60</v>
      </c>
      <c r="B68" s="25" t="s">
        <v>21</v>
      </c>
      <c r="C68" s="25" t="s">
        <v>51</v>
      </c>
      <c r="D68" s="25" t="s">
        <v>123</v>
      </c>
      <c r="E68" s="18"/>
      <c r="F68" s="19">
        <f>SUM(F69:F70)</f>
        <v>37635304.229999997</v>
      </c>
    </row>
    <row r="69" spans="1:7" ht="20.25" customHeight="1" x14ac:dyDescent="0.25">
      <c r="A69" s="24" t="s">
        <v>18</v>
      </c>
      <c r="B69" s="25" t="s">
        <v>61</v>
      </c>
      <c r="C69" s="25" t="s">
        <v>51</v>
      </c>
      <c r="D69" s="25" t="s">
        <v>108</v>
      </c>
      <c r="E69" s="18" t="s">
        <v>19</v>
      </c>
      <c r="F69" s="19">
        <v>37635304.229999997</v>
      </c>
    </row>
    <row r="70" spans="1:7" ht="20.399999999999999" x14ac:dyDescent="0.25">
      <c r="A70" s="24" t="s">
        <v>72</v>
      </c>
      <c r="B70" s="25" t="s">
        <v>61</v>
      </c>
      <c r="C70" s="25" t="s">
        <v>51</v>
      </c>
      <c r="D70" s="25" t="s">
        <v>108</v>
      </c>
      <c r="E70" s="18" t="s">
        <v>80</v>
      </c>
      <c r="F70" s="19">
        <v>0</v>
      </c>
    </row>
    <row r="71" spans="1:7" x14ac:dyDescent="0.25">
      <c r="A71" s="29" t="s">
        <v>62</v>
      </c>
      <c r="B71" s="30" t="s">
        <v>21</v>
      </c>
      <c r="C71" s="30" t="s">
        <v>63</v>
      </c>
      <c r="D71" s="30"/>
      <c r="E71" s="15"/>
      <c r="F71" s="16">
        <f>F72</f>
        <v>400000</v>
      </c>
      <c r="G71" s="6"/>
    </row>
    <row r="72" spans="1:7" x14ac:dyDescent="0.25">
      <c r="A72" s="32" t="s">
        <v>11</v>
      </c>
      <c r="B72" s="25" t="s">
        <v>21</v>
      </c>
      <c r="C72" s="25" t="s">
        <v>63</v>
      </c>
      <c r="D72" s="25" t="s">
        <v>97</v>
      </c>
      <c r="E72" s="18"/>
      <c r="F72" s="19">
        <f>F73+F75</f>
        <v>400000</v>
      </c>
    </row>
    <row r="73" spans="1:7" x14ac:dyDescent="0.25">
      <c r="A73" s="24" t="s">
        <v>64</v>
      </c>
      <c r="B73" s="25" t="s">
        <v>21</v>
      </c>
      <c r="C73" s="25" t="s">
        <v>63</v>
      </c>
      <c r="D73" s="25" t="s">
        <v>109</v>
      </c>
      <c r="E73" s="18"/>
      <c r="F73" s="19">
        <f>F74</f>
        <v>300000</v>
      </c>
    </row>
    <row r="74" spans="1:7" x14ac:dyDescent="0.25">
      <c r="A74" s="24" t="s">
        <v>18</v>
      </c>
      <c r="B74" s="25" t="s">
        <v>21</v>
      </c>
      <c r="C74" s="25" t="s">
        <v>63</v>
      </c>
      <c r="D74" s="25" t="s">
        <v>109</v>
      </c>
      <c r="E74" s="18" t="s">
        <v>19</v>
      </c>
      <c r="F74" s="19">
        <v>300000</v>
      </c>
    </row>
    <row r="75" spans="1:7" ht="20.399999999999999" x14ac:dyDescent="0.25">
      <c r="A75" s="33" t="s">
        <v>65</v>
      </c>
      <c r="B75" s="25" t="s">
        <v>21</v>
      </c>
      <c r="C75" s="25" t="s">
        <v>63</v>
      </c>
      <c r="D75" s="25" t="s">
        <v>110</v>
      </c>
      <c r="E75" s="18"/>
      <c r="F75" s="19">
        <f>F76</f>
        <v>100000</v>
      </c>
    </row>
    <row r="76" spans="1:7" x14ac:dyDescent="0.25">
      <c r="A76" s="24" t="s">
        <v>18</v>
      </c>
      <c r="B76" s="25" t="s">
        <v>21</v>
      </c>
      <c r="C76" s="25" t="s">
        <v>63</v>
      </c>
      <c r="D76" s="25" t="s">
        <v>110</v>
      </c>
      <c r="E76" s="18" t="s">
        <v>19</v>
      </c>
      <c r="F76" s="19">
        <v>100000</v>
      </c>
    </row>
    <row r="77" spans="1:7" x14ac:dyDescent="0.25">
      <c r="A77" s="26" t="s">
        <v>66</v>
      </c>
      <c r="B77" s="27" t="s">
        <v>67</v>
      </c>
      <c r="C77" s="27" t="s">
        <v>8</v>
      </c>
      <c r="D77" s="25"/>
      <c r="E77" s="12"/>
      <c r="F77" s="13">
        <f>SUM(F93,F82,F78)</f>
        <v>73687134</v>
      </c>
    </row>
    <row r="78" spans="1:7" x14ac:dyDescent="0.25">
      <c r="A78" s="29" t="s">
        <v>68</v>
      </c>
      <c r="B78" s="30" t="s">
        <v>67</v>
      </c>
      <c r="C78" s="30" t="s">
        <v>7</v>
      </c>
      <c r="D78" s="30"/>
      <c r="E78" s="15"/>
      <c r="F78" s="16">
        <f>F79</f>
        <v>4420</v>
      </c>
    </row>
    <row r="79" spans="1:7" x14ac:dyDescent="0.25">
      <c r="A79" s="24" t="s">
        <v>40</v>
      </c>
      <c r="B79" s="25" t="s">
        <v>67</v>
      </c>
      <c r="C79" s="25" t="s">
        <v>7</v>
      </c>
      <c r="D79" s="25" t="s">
        <v>97</v>
      </c>
      <c r="E79" s="18"/>
      <c r="F79" s="19">
        <f>F80</f>
        <v>4420</v>
      </c>
    </row>
    <row r="80" spans="1:7" ht="51" x14ac:dyDescent="0.25">
      <c r="A80" s="24" t="s">
        <v>69</v>
      </c>
      <c r="B80" s="25" t="s">
        <v>67</v>
      </c>
      <c r="C80" s="25" t="s">
        <v>7</v>
      </c>
      <c r="D80" s="25" t="s">
        <v>111</v>
      </c>
      <c r="E80" s="18"/>
      <c r="F80" s="19">
        <f>SUM(F81)</f>
        <v>4420</v>
      </c>
    </row>
    <row r="81" spans="1:7" x14ac:dyDescent="0.25">
      <c r="A81" s="24" t="s">
        <v>18</v>
      </c>
      <c r="B81" s="25" t="s">
        <v>67</v>
      </c>
      <c r="C81" s="25" t="s">
        <v>7</v>
      </c>
      <c r="D81" s="25" t="s">
        <v>111</v>
      </c>
      <c r="E81" s="18" t="s">
        <v>19</v>
      </c>
      <c r="F81" s="19">
        <v>4420</v>
      </c>
    </row>
    <row r="82" spans="1:7" x14ac:dyDescent="0.25">
      <c r="A82" s="34" t="s">
        <v>70</v>
      </c>
      <c r="B82" s="30" t="s">
        <v>67</v>
      </c>
      <c r="C82" s="30" t="s">
        <v>10</v>
      </c>
      <c r="D82" s="30"/>
      <c r="E82" s="15"/>
      <c r="F82" s="35">
        <f>F83+F86+F88</f>
        <v>7886647</v>
      </c>
    </row>
    <row r="83" spans="1:7" x14ac:dyDescent="0.25">
      <c r="A83" s="24" t="s">
        <v>40</v>
      </c>
      <c r="B83" s="25" t="s">
        <v>67</v>
      </c>
      <c r="C83" s="25" t="s">
        <v>10</v>
      </c>
      <c r="D83" s="25" t="s">
        <v>97</v>
      </c>
      <c r="E83" s="18"/>
      <c r="F83" s="19">
        <f>F84</f>
        <v>386647</v>
      </c>
    </row>
    <row r="84" spans="1:7" ht="51" x14ac:dyDescent="0.25">
      <c r="A84" s="29" t="s">
        <v>71</v>
      </c>
      <c r="B84" s="30" t="s">
        <v>67</v>
      </c>
      <c r="C84" s="30" t="s">
        <v>10</v>
      </c>
      <c r="D84" s="30" t="s">
        <v>112</v>
      </c>
      <c r="E84" s="15"/>
      <c r="F84" s="16">
        <f>F85</f>
        <v>386647</v>
      </c>
      <c r="G84" s="6"/>
    </row>
    <row r="85" spans="1:7" x14ac:dyDescent="0.25">
      <c r="A85" s="24" t="s">
        <v>18</v>
      </c>
      <c r="B85" s="25" t="s">
        <v>67</v>
      </c>
      <c r="C85" s="25" t="s">
        <v>10</v>
      </c>
      <c r="D85" s="25" t="s">
        <v>112</v>
      </c>
      <c r="E85" s="18" t="s">
        <v>19</v>
      </c>
      <c r="F85" s="19">
        <v>386647</v>
      </c>
    </row>
    <row r="86" spans="1:7" x14ac:dyDescent="0.25">
      <c r="A86" s="31" t="s">
        <v>55</v>
      </c>
      <c r="B86" s="25" t="s">
        <v>67</v>
      </c>
      <c r="C86" s="25" t="s">
        <v>10</v>
      </c>
      <c r="D86" s="25" t="s">
        <v>97</v>
      </c>
      <c r="E86" s="18"/>
      <c r="F86" s="19">
        <f>SUM(F87)</f>
        <v>4500000</v>
      </c>
    </row>
    <row r="87" spans="1:7" x14ac:dyDescent="0.25">
      <c r="A87" s="24" t="s">
        <v>18</v>
      </c>
      <c r="B87" s="25" t="s">
        <v>67</v>
      </c>
      <c r="C87" s="25" t="s">
        <v>10</v>
      </c>
      <c r="D87" s="25" t="s">
        <v>127</v>
      </c>
      <c r="E87" s="18" t="s">
        <v>19</v>
      </c>
      <c r="F87" s="19">
        <v>4500000</v>
      </c>
    </row>
    <row r="88" spans="1:7" ht="20.399999999999999" x14ac:dyDescent="0.25">
      <c r="A88" s="29" t="s">
        <v>145</v>
      </c>
      <c r="B88" s="30" t="s">
        <v>67</v>
      </c>
      <c r="C88" s="30" t="s">
        <v>10</v>
      </c>
      <c r="D88" s="30" t="s">
        <v>146</v>
      </c>
      <c r="E88" s="15" t="s">
        <v>147</v>
      </c>
      <c r="F88" s="16">
        <f>SUM(F89)</f>
        <v>3000000</v>
      </c>
    </row>
    <row r="89" spans="1:7" x14ac:dyDescent="0.25">
      <c r="A89" s="24" t="s">
        <v>148</v>
      </c>
      <c r="B89" s="25" t="s">
        <v>67</v>
      </c>
      <c r="C89" s="25" t="s">
        <v>10</v>
      </c>
      <c r="D89" s="25" t="s">
        <v>149</v>
      </c>
      <c r="E89" s="18" t="s">
        <v>147</v>
      </c>
      <c r="F89" s="19">
        <f>SUM(F90)</f>
        <v>3000000</v>
      </c>
    </row>
    <row r="90" spans="1:7" x14ac:dyDescent="0.25">
      <c r="A90" s="24" t="s">
        <v>137</v>
      </c>
      <c r="B90" s="25" t="s">
        <v>67</v>
      </c>
      <c r="C90" s="25" t="s">
        <v>10</v>
      </c>
      <c r="D90" s="25" t="s">
        <v>149</v>
      </c>
      <c r="E90" s="18" t="s">
        <v>142</v>
      </c>
      <c r="F90" s="19">
        <f>SUM(F91)</f>
        <v>3000000</v>
      </c>
      <c r="G90" s="6"/>
    </row>
    <row r="91" spans="1:7" ht="30.6" x14ac:dyDescent="0.25">
      <c r="A91" s="24" t="s">
        <v>150</v>
      </c>
      <c r="B91" s="25" t="s">
        <v>67</v>
      </c>
      <c r="C91" s="25" t="s">
        <v>10</v>
      </c>
      <c r="D91" s="25" t="s">
        <v>149</v>
      </c>
      <c r="E91" s="18" t="s">
        <v>151</v>
      </c>
      <c r="F91" s="19">
        <f>SUM(F92)</f>
        <v>3000000</v>
      </c>
    </row>
    <row r="92" spans="1:7" ht="30.6" x14ac:dyDescent="0.25">
      <c r="A92" s="24" t="s">
        <v>152</v>
      </c>
      <c r="B92" s="25" t="s">
        <v>67</v>
      </c>
      <c r="C92" s="25" t="s">
        <v>10</v>
      </c>
      <c r="D92" s="25" t="s">
        <v>149</v>
      </c>
      <c r="E92" s="18" t="s">
        <v>153</v>
      </c>
      <c r="F92" s="19">
        <v>3000000</v>
      </c>
    </row>
    <row r="93" spans="1:7" x14ac:dyDescent="0.25">
      <c r="A93" s="36" t="s">
        <v>73</v>
      </c>
      <c r="B93" s="30" t="s">
        <v>67</v>
      </c>
      <c r="C93" s="30" t="s">
        <v>17</v>
      </c>
      <c r="D93" s="30"/>
      <c r="E93" s="15"/>
      <c r="F93" s="35">
        <f>F94+F99</f>
        <v>65796067</v>
      </c>
    </row>
    <row r="94" spans="1:7" x14ac:dyDescent="0.25">
      <c r="A94" s="24" t="s">
        <v>40</v>
      </c>
      <c r="B94" s="25" t="s">
        <v>67</v>
      </c>
      <c r="C94" s="25" t="s">
        <v>17</v>
      </c>
      <c r="D94" s="25" t="s">
        <v>97</v>
      </c>
      <c r="E94" s="18"/>
      <c r="F94" s="19">
        <f>F95+F97</f>
        <v>1435917</v>
      </c>
    </row>
    <row r="95" spans="1:7" ht="20.399999999999999" x14ac:dyDescent="0.25">
      <c r="A95" s="24" t="s">
        <v>74</v>
      </c>
      <c r="B95" s="25" t="s">
        <v>67</v>
      </c>
      <c r="C95" s="25" t="s">
        <v>17</v>
      </c>
      <c r="D95" s="25" t="s">
        <v>113</v>
      </c>
      <c r="E95" s="25"/>
      <c r="F95" s="19">
        <f>F96</f>
        <v>1338787</v>
      </c>
    </row>
    <row r="96" spans="1:7" x14ac:dyDescent="0.25">
      <c r="A96" s="24" t="s">
        <v>18</v>
      </c>
      <c r="B96" s="25" t="s">
        <v>67</v>
      </c>
      <c r="C96" s="25" t="s">
        <v>17</v>
      </c>
      <c r="D96" s="25" t="s">
        <v>113</v>
      </c>
      <c r="E96" s="25" t="s">
        <v>19</v>
      </c>
      <c r="F96" s="19">
        <v>1338787</v>
      </c>
    </row>
    <row r="97" spans="1:6" ht="20.399999999999999" x14ac:dyDescent="0.25">
      <c r="A97" s="24" t="s">
        <v>75</v>
      </c>
      <c r="B97" s="25" t="s">
        <v>67</v>
      </c>
      <c r="C97" s="25" t="s">
        <v>17</v>
      </c>
      <c r="D97" s="25" t="s">
        <v>114</v>
      </c>
      <c r="E97" s="25"/>
      <c r="F97" s="19">
        <f>F98</f>
        <v>97130</v>
      </c>
    </row>
    <row r="98" spans="1:6" x14ac:dyDescent="0.25">
      <c r="A98" s="24" t="s">
        <v>18</v>
      </c>
      <c r="B98" s="25" t="s">
        <v>67</v>
      </c>
      <c r="C98" s="25" t="s">
        <v>17</v>
      </c>
      <c r="D98" s="25" t="s">
        <v>114</v>
      </c>
      <c r="E98" s="25" t="s">
        <v>19</v>
      </c>
      <c r="F98" s="19">
        <v>97130</v>
      </c>
    </row>
    <row r="99" spans="1:6" x14ac:dyDescent="0.25">
      <c r="A99" s="31" t="s">
        <v>55</v>
      </c>
      <c r="B99" s="25" t="s">
        <v>67</v>
      </c>
      <c r="C99" s="25" t="s">
        <v>17</v>
      </c>
      <c r="D99" s="25" t="s">
        <v>97</v>
      </c>
      <c r="E99" s="37"/>
      <c r="F99" s="19">
        <f>F100+F103+F105+F107</f>
        <v>64360150</v>
      </c>
    </row>
    <row r="100" spans="1:6" x14ac:dyDescent="0.25">
      <c r="A100" s="38" t="s">
        <v>76</v>
      </c>
      <c r="B100" s="25" t="s">
        <v>67</v>
      </c>
      <c r="C100" s="25" t="s">
        <v>17</v>
      </c>
      <c r="D100" s="25" t="s">
        <v>115</v>
      </c>
      <c r="E100" s="18"/>
      <c r="F100" s="19">
        <f>SUM(F101:F102)</f>
        <v>17500000</v>
      </c>
    </row>
    <row r="101" spans="1:6" x14ac:dyDescent="0.25">
      <c r="A101" s="24" t="s">
        <v>18</v>
      </c>
      <c r="B101" s="25" t="s">
        <v>67</v>
      </c>
      <c r="C101" s="25" t="s">
        <v>17</v>
      </c>
      <c r="D101" s="25" t="s">
        <v>115</v>
      </c>
      <c r="E101" s="18" t="s">
        <v>19</v>
      </c>
      <c r="F101" s="19">
        <v>15130910.48</v>
      </c>
    </row>
    <row r="102" spans="1:6" x14ac:dyDescent="0.25">
      <c r="A102" s="24" t="s">
        <v>131</v>
      </c>
      <c r="B102" s="25" t="s">
        <v>67</v>
      </c>
      <c r="C102" s="25" t="s">
        <v>17</v>
      </c>
      <c r="D102" s="25" t="s">
        <v>115</v>
      </c>
      <c r="E102" s="18" t="s">
        <v>132</v>
      </c>
      <c r="F102" s="19">
        <v>2369089.52</v>
      </c>
    </row>
    <row r="103" spans="1:6" x14ac:dyDescent="0.25">
      <c r="A103" s="39" t="s">
        <v>77</v>
      </c>
      <c r="B103" s="25" t="s">
        <v>67</v>
      </c>
      <c r="C103" s="25" t="s">
        <v>17</v>
      </c>
      <c r="D103" s="25" t="s">
        <v>116</v>
      </c>
      <c r="E103" s="18"/>
      <c r="F103" s="19">
        <f>F104</f>
        <v>500000</v>
      </c>
    </row>
    <row r="104" spans="1:6" x14ac:dyDescent="0.25">
      <c r="A104" s="24" t="s">
        <v>18</v>
      </c>
      <c r="B104" s="25" t="s">
        <v>67</v>
      </c>
      <c r="C104" s="25" t="s">
        <v>17</v>
      </c>
      <c r="D104" s="25" t="s">
        <v>116</v>
      </c>
      <c r="E104" s="18" t="s">
        <v>19</v>
      </c>
      <c r="F104" s="19">
        <v>500000</v>
      </c>
    </row>
    <row r="105" spans="1:6" x14ac:dyDescent="0.25">
      <c r="A105" s="24" t="s">
        <v>78</v>
      </c>
      <c r="B105" s="25" t="s">
        <v>67</v>
      </c>
      <c r="C105" s="25" t="s">
        <v>17</v>
      </c>
      <c r="D105" s="25" t="s">
        <v>117</v>
      </c>
      <c r="E105" s="18"/>
      <c r="F105" s="19">
        <f>SUM(F106)</f>
        <v>100000</v>
      </c>
    </row>
    <row r="106" spans="1:6" x14ac:dyDescent="0.25">
      <c r="A106" s="24" t="s">
        <v>18</v>
      </c>
      <c r="B106" s="25" t="s">
        <v>67</v>
      </c>
      <c r="C106" s="25" t="s">
        <v>17</v>
      </c>
      <c r="D106" s="25" t="s">
        <v>117</v>
      </c>
      <c r="E106" s="18" t="s">
        <v>19</v>
      </c>
      <c r="F106" s="19">
        <v>100000</v>
      </c>
    </row>
    <row r="107" spans="1:6" x14ac:dyDescent="0.25">
      <c r="A107" s="24" t="s">
        <v>79</v>
      </c>
      <c r="B107" s="25" t="s">
        <v>67</v>
      </c>
      <c r="C107" s="25" t="s">
        <v>17</v>
      </c>
      <c r="D107" s="25" t="s">
        <v>118</v>
      </c>
      <c r="E107" s="18"/>
      <c r="F107" s="19">
        <f>SUM(F108:F108)</f>
        <v>46260150</v>
      </c>
    </row>
    <row r="108" spans="1:6" x14ac:dyDescent="0.25">
      <c r="A108" s="24" t="s">
        <v>18</v>
      </c>
      <c r="B108" s="25" t="s">
        <v>67</v>
      </c>
      <c r="C108" s="25" t="s">
        <v>17</v>
      </c>
      <c r="D108" s="25" t="s">
        <v>118</v>
      </c>
      <c r="E108" s="18" t="s">
        <v>19</v>
      </c>
      <c r="F108" s="19">
        <v>46260150</v>
      </c>
    </row>
    <row r="109" spans="1:6" x14ac:dyDescent="0.25">
      <c r="A109" s="40" t="s">
        <v>82</v>
      </c>
      <c r="B109" s="27" t="s">
        <v>83</v>
      </c>
      <c r="C109" s="27" t="s">
        <v>8</v>
      </c>
      <c r="D109" s="27"/>
      <c r="E109" s="12"/>
      <c r="F109" s="13">
        <f>F110</f>
        <v>900000</v>
      </c>
    </row>
    <row r="110" spans="1:6" x14ac:dyDescent="0.25">
      <c r="A110" s="24" t="s">
        <v>84</v>
      </c>
      <c r="B110" s="25" t="s">
        <v>83</v>
      </c>
      <c r="C110" s="25" t="s">
        <v>21</v>
      </c>
      <c r="D110" s="25" t="s">
        <v>134</v>
      </c>
      <c r="E110" s="18"/>
      <c r="F110" s="19">
        <f>F111</f>
        <v>900000</v>
      </c>
    </row>
    <row r="111" spans="1:6" x14ac:dyDescent="0.25">
      <c r="A111" s="28" t="s">
        <v>81</v>
      </c>
      <c r="B111" s="25" t="s">
        <v>83</v>
      </c>
      <c r="C111" s="25" t="s">
        <v>21</v>
      </c>
      <c r="D111" s="25" t="s">
        <v>119</v>
      </c>
      <c r="E111" s="18"/>
      <c r="F111" s="19">
        <f>SUM(F112)</f>
        <v>900000</v>
      </c>
    </row>
    <row r="112" spans="1:6" x14ac:dyDescent="0.25">
      <c r="A112" s="24" t="s">
        <v>18</v>
      </c>
      <c r="B112" s="25" t="s">
        <v>83</v>
      </c>
      <c r="C112" s="25" t="s">
        <v>21</v>
      </c>
      <c r="D112" s="25" t="s">
        <v>119</v>
      </c>
      <c r="E112" s="18" t="s">
        <v>19</v>
      </c>
      <c r="F112" s="19">
        <v>900000</v>
      </c>
    </row>
    <row r="113" spans="1:6" x14ac:dyDescent="0.25">
      <c r="A113" s="26" t="s">
        <v>85</v>
      </c>
      <c r="B113" s="25" t="s">
        <v>54</v>
      </c>
      <c r="C113" s="25" t="s">
        <v>8</v>
      </c>
      <c r="D113" s="25"/>
      <c r="E113" s="18"/>
      <c r="F113" s="13">
        <f>SUM(F114)</f>
        <v>1057489</v>
      </c>
    </row>
    <row r="114" spans="1:6" ht="40.799999999999997" x14ac:dyDescent="0.25">
      <c r="A114" s="24" t="s">
        <v>86</v>
      </c>
      <c r="B114" s="25" t="s">
        <v>54</v>
      </c>
      <c r="C114" s="25" t="s">
        <v>17</v>
      </c>
      <c r="D114" s="25" t="s">
        <v>120</v>
      </c>
      <c r="E114" s="18"/>
      <c r="F114" s="19">
        <f>SUM(F115:F115)</f>
        <v>1057489</v>
      </c>
    </row>
    <row r="115" spans="1:6" ht="20.399999999999999" x14ac:dyDescent="0.25">
      <c r="A115" s="24" t="s">
        <v>94</v>
      </c>
      <c r="B115" s="25" t="s">
        <v>54</v>
      </c>
      <c r="C115" s="25" t="s">
        <v>17</v>
      </c>
      <c r="D115" s="25" t="s">
        <v>120</v>
      </c>
      <c r="E115" s="18" t="s">
        <v>135</v>
      </c>
      <c r="F115" s="19">
        <v>1057489</v>
      </c>
    </row>
    <row r="116" spans="1:6" x14ac:dyDescent="0.25">
      <c r="A116" s="26" t="s">
        <v>87</v>
      </c>
      <c r="B116" s="27" t="s">
        <v>34</v>
      </c>
      <c r="C116" s="27" t="s">
        <v>8</v>
      </c>
      <c r="D116" s="25"/>
      <c r="E116" s="12"/>
      <c r="F116" s="13">
        <f>SUM(F117)</f>
        <v>2000000</v>
      </c>
    </row>
    <row r="117" spans="1:6" x14ac:dyDescent="0.25">
      <c r="A117" s="24" t="s">
        <v>88</v>
      </c>
      <c r="B117" s="25" t="s">
        <v>34</v>
      </c>
      <c r="C117" s="25" t="s">
        <v>10</v>
      </c>
      <c r="D117" s="25"/>
      <c r="E117" s="18"/>
      <c r="F117" s="19">
        <f>SUM(F118)</f>
        <v>2000000</v>
      </c>
    </row>
    <row r="118" spans="1:6" x14ac:dyDescent="0.25">
      <c r="A118" s="28" t="s">
        <v>55</v>
      </c>
      <c r="B118" s="25" t="s">
        <v>34</v>
      </c>
      <c r="C118" s="25" t="s">
        <v>10</v>
      </c>
      <c r="D118" s="25" t="s">
        <v>97</v>
      </c>
      <c r="E118" s="18"/>
      <c r="F118" s="19">
        <f>F119</f>
        <v>2000000</v>
      </c>
    </row>
    <row r="119" spans="1:6" ht="20.399999999999999" x14ac:dyDescent="0.25">
      <c r="A119" s="28" t="s">
        <v>89</v>
      </c>
      <c r="B119" s="25" t="s">
        <v>34</v>
      </c>
      <c r="C119" s="25" t="s">
        <v>10</v>
      </c>
      <c r="D119" s="25" t="s">
        <v>121</v>
      </c>
      <c r="E119" s="18"/>
      <c r="F119" s="19">
        <f>SUM(F120:F122)</f>
        <v>2000000</v>
      </c>
    </row>
    <row r="120" spans="1:6" ht="20.399999999999999" x14ac:dyDescent="0.25">
      <c r="A120" s="28" t="s">
        <v>24</v>
      </c>
      <c r="B120" s="25" t="s">
        <v>34</v>
      </c>
      <c r="C120" s="25" t="s">
        <v>10</v>
      </c>
      <c r="D120" s="25" t="s">
        <v>121</v>
      </c>
      <c r="E120" s="18" t="s">
        <v>136</v>
      </c>
      <c r="F120" s="19">
        <v>50000</v>
      </c>
    </row>
    <row r="121" spans="1:6" x14ac:dyDescent="0.25">
      <c r="A121" s="24" t="s">
        <v>90</v>
      </c>
      <c r="B121" s="25" t="s">
        <v>34</v>
      </c>
      <c r="C121" s="25" t="s">
        <v>10</v>
      </c>
      <c r="D121" s="25" t="s">
        <v>121</v>
      </c>
      <c r="E121" s="18" t="s">
        <v>19</v>
      </c>
      <c r="F121" s="19">
        <v>1901854.97</v>
      </c>
    </row>
    <row r="122" spans="1:6" x14ac:dyDescent="0.25">
      <c r="A122" s="24" t="s">
        <v>131</v>
      </c>
      <c r="B122" s="25" t="s">
        <v>34</v>
      </c>
      <c r="C122" s="25" t="s">
        <v>10</v>
      </c>
      <c r="D122" s="25" t="s">
        <v>121</v>
      </c>
      <c r="E122" s="18" t="s">
        <v>132</v>
      </c>
      <c r="F122" s="19">
        <v>48145.03</v>
      </c>
    </row>
    <row r="123" spans="1:6" x14ac:dyDescent="0.25">
      <c r="A123" s="41" t="s">
        <v>91</v>
      </c>
      <c r="B123" s="25"/>
      <c r="C123" s="25"/>
      <c r="D123" s="25"/>
      <c r="E123" s="18"/>
      <c r="F123" s="13">
        <f>SUM(F116,F113,F109,F77,F62,F51,F42,F7)</f>
        <v>146689033.22999999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4"/>
  <sheetViews>
    <sheetView tabSelected="1" topLeftCell="A110" workbookViewId="0">
      <selection activeCell="A8" sqref="A8:G124"/>
    </sheetView>
  </sheetViews>
  <sheetFormatPr defaultColWidth="9" defaultRowHeight="13.2" x14ac:dyDescent="0.25"/>
  <cols>
    <col min="1" max="1" width="43.33203125" customWidth="1"/>
    <col min="2" max="2" width="3.88671875" customWidth="1"/>
    <col min="3" max="3" width="3.6640625" customWidth="1"/>
    <col min="4" max="4" width="3.88671875" customWidth="1"/>
    <col min="5" max="5" width="11.6640625" customWidth="1"/>
    <col min="6" max="6" width="6.33203125" customWidth="1"/>
    <col min="7" max="7" width="12.44140625" customWidth="1"/>
    <col min="8" max="8" width="12.6640625" customWidth="1"/>
  </cols>
  <sheetData>
    <row r="1" spans="1:7" ht="78.599999999999994" customHeight="1" x14ac:dyDescent="0.25">
      <c r="B1" s="50" t="s">
        <v>144</v>
      </c>
      <c r="C1" s="50"/>
      <c r="D1" s="50"/>
      <c r="E1" s="50"/>
      <c r="F1" s="50"/>
      <c r="G1" s="50"/>
    </row>
    <row r="2" spans="1:7" ht="73.2" customHeight="1" x14ac:dyDescent="0.25">
      <c r="A2" s="1"/>
      <c r="B2" s="7"/>
      <c r="C2" s="45" t="s">
        <v>130</v>
      </c>
      <c r="D2" s="45"/>
      <c r="E2" s="45"/>
      <c r="F2" s="45"/>
      <c r="G2" s="45"/>
    </row>
    <row r="3" spans="1:7" x14ac:dyDescent="0.25">
      <c r="A3" s="46" t="s">
        <v>126</v>
      </c>
      <c r="B3" s="46"/>
      <c r="C3" s="46"/>
      <c r="D3" s="46"/>
      <c r="E3" s="46"/>
      <c r="F3" s="46"/>
      <c r="G3" s="46"/>
    </row>
    <row r="4" spans="1:7" ht="9" customHeight="1" x14ac:dyDescent="0.25">
      <c r="A4" s="47"/>
      <c r="B4" s="47"/>
      <c r="C4" s="47"/>
      <c r="D4" s="47"/>
      <c r="E4" s="47"/>
      <c r="F4" s="48"/>
      <c r="G4" s="56"/>
    </row>
    <row r="5" spans="1:7" ht="12.75" customHeight="1" x14ac:dyDescent="0.25">
      <c r="A5" s="51" t="s">
        <v>0</v>
      </c>
      <c r="B5" s="53" t="s">
        <v>1</v>
      </c>
      <c r="C5" s="54"/>
      <c r="D5" s="54"/>
      <c r="E5" s="54"/>
      <c r="F5" s="55"/>
      <c r="G5" s="51" t="s">
        <v>128</v>
      </c>
    </row>
    <row r="6" spans="1:7" ht="47.25" customHeight="1" x14ac:dyDescent="0.25">
      <c r="A6" s="52"/>
      <c r="B6" s="3" t="s">
        <v>93</v>
      </c>
      <c r="C6" s="2" t="s">
        <v>2</v>
      </c>
      <c r="D6" s="3" t="s">
        <v>3</v>
      </c>
      <c r="E6" s="3" t="s">
        <v>4</v>
      </c>
      <c r="F6" s="3" t="s">
        <v>5</v>
      </c>
      <c r="G6" s="52"/>
    </row>
    <row r="7" spans="1:7" ht="11.25" customHeight="1" x14ac:dyDescent="0.25">
      <c r="A7" s="8"/>
      <c r="B7" s="9">
        <v>906</v>
      </c>
      <c r="C7" s="2"/>
      <c r="D7" s="3"/>
      <c r="E7" s="3"/>
      <c r="F7" s="3"/>
      <c r="G7" s="8"/>
    </row>
    <row r="8" spans="1:7" ht="21.6" customHeight="1" x14ac:dyDescent="0.25">
      <c r="A8" s="11" t="s">
        <v>6</v>
      </c>
      <c r="B8" s="11"/>
      <c r="C8" s="12" t="s">
        <v>7</v>
      </c>
      <c r="D8" s="12" t="s">
        <v>8</v>
      </c>
      <c r="E8" s="12"/>
      <c r="F8" s="12"/>
      <c r="G8" s="13">
        <f>SUM(G9+G14+G16+G30+G27)</f>
        <v>24479466</v>
      </c>
    </row>
    <row r="9" spans="1:7" ht="20.399999999999999" x14ac:dyDescent="0.25">
      <c r="A9" s="14" t="s">
        <v>9</v>
      </c>
      <c r="B9" s="14"/>
      <c r="C9" s="15" t="s">
        <v>7</v>
      </c>
      <c r="D9" s="15" t="s">
        <v>10</v>
      </c>
      <c r="E9" s="15"/>
      <c r="F9" s="15"/>
      <c r="G9" s="16">
        <f>SUM(G10)</f>
        <v>1654200</v>
      </c>
    </row>
    <row r="10" spans="1:7" x14ac:dyDescent="0.25">
      <c r="A10" s="17" t="s">
        <v>11</v>
      </c>
      <c r="B10" s="17"/>
      <c r="C10" s="18" t="s">
        <v>7</v>
      </c>
      <c r="D10" s="18" t="s">
        <v>10</v>
      </c>
      <c r="E10" s="18" t="s">
        <v>97</v>
      </c>
      <c r="F10" s="18"/>
      <c r="G10" s="19">
        <f>SUM(G11)</f>
        <v>1654200</v>
      </c>
    </row>
    <row r="11" spans="1:7" x14ac:dyDescent="0.25">
      <c r="A11" s="20" t="s">
        <v>12</v>
      </c>
      <c r="B11" s="20"/>
      <c r="C11" s="18" t="s">
        <v>7</v>
      </c>
      <c r="D11" s="18" t="s">
        <v>10</v>
      </c>
      <c r="E11" s="18" t="s">
        <v>99</v>
      </c>
      <c r="F11" s="18"/>
      <c r="G11" s="19">
        <f>SUM(G12:G13)</f>
        <v>1654200</v>
      </c>
    </row>
    <row r="12" spans="1:7" x14ac:dyDescent="0.25">
      <c r="A12" s="20" t="s">
        <v>13</v>
      </c>
      <c r="B12" s="20"/>
      <c r="C12" s="18" t="s">
        <v>7</v>
      </c>
      <c r="D12" s="18" t="s">
        <v>10</v>
      </c>
      <c r="E12" s="18" t="s">
        <v>99</v>
      </c>
      <c r="F12" s="18" t="s">
        <v>14</v>
      </c>
      <c r="G12" s="19">
        <v>1270500</v>
      </c>
    </row>
    <row r="13" spans="1:7" ht="20.399999999999999" x14ac:dyDescent="0.25">
      <c r="A13" s="20" t="s">
        <v>95</v>
      </c>
      <c r="B13" s="20"/>
      <c r="C13" s="18" t="s">
        <v>7</v>
      </c>
      <c r="D13" s="18" t="s">
        <v>10</v>
      </c>
      <c r="E13" s="18" t="s">
        <v>99</v>
      </c>
      <c r="F13" s="18" t="s">
        <v>15</v>
      </c>
      <c r="G13" s="19">
        <v>383700</v>
      </c>
    </row>
    <row r="14" spans="1:7" ht="30.6" x14ac:dyDescent="0.25">
      <c r="A14" s="14" t="s">
        <v>16</v>
      </c>
      <c r="B14" s="14"/>
      <c r="C14" s="15" t="s">
        <v>7</v>
      </c>
      <c r="D14" s="15" t="s">
        <v>17</v>
      </c>
      <c r="E14" s="15"/>
      <c r="F14" s="15"/>
      <c r="G14" s="16">
        <f>SUM(G15)</f>
        <v>275000</v>
      </c>
    </row>
    <row r="15" spans="1:7" x14ac:dyDescent="0.25">
      <c r="A15" s="20" t="s">
        <v>18</v>
      </c>
      <c r="B15" s="20"/>
      <c r="C15" s="18" t="s">
        <v>7</v>
      </c>
      <c r="D15" s="18" t="s">
        <v>17</v>
      </c>
      <c r="E15" s="18" t="s">
        <v>100</v>
      </c>
      <c r="F15" s="18" t="s">
        <v>19</v>
      </c>
      <c r="G15" s="19">
        <v>275000</v>
      </c>
    </row>
    <row r="16" spans="1:7" x14ac:dyDescent="0.25">
      <c r="A16" s="14" t="s">
        <v>20</v>
      </c>
      <c r="B16" s="14"/>
      <c r="C16" s="15" t="s">
        <v>7</v>
      </c>
      <c r="D16" s="15" t="s">
        <v>21</v>
      </c>
      <c r="E16" s="15"/>
      <c r="F16" s="15"/>
      <c r="G16" s="16">
        <f>SUM(G17+G24)</f>
        <v>19632600</v>
      </c>
    </row>
    <row r="17" spans="1:7" ht="20.399999999999999" x14ac:dyDescent="0.25">
      <c r="A17" s="17" t="s">
        <v>22</v>
      </c>
      <c r="B17" s="17"/>
      <c r="C17" s="18" t="s">
        <v>23</v>
      </c>
      <c r="D17" s="18" t="s">
        <v>21</v>
      </c>
      <c r="E17" s="18" t="s">
        <v>100</v>
      </c>
      <c r="F17" s="18"/>
      <c r="G17" s="19">
        <f>SUM(G18:G23)</f>
        <v>19462600</v>
      </c>
    </row>
    <row r="18" spans="1:7" x14ac:dyDescent="0.25">
      <c r="A18" s="20" t="s">
        <v>13</v>
      </c>
      <c r="B18" s="20"/>
      <c r="C18" s="18" t="s">
        <v>7</v>
      </c>
      <c r="D18" s="18" t="s">
        <v>21</v>
      </c>
      <c r="E18" s="18" t="s">
        <v>100</v>
      </c>
      <c r="F18" s="18" t="s">
        <v>14</v>
      </c>
      <c r="G18" s="19">
        <v>10505000</v>
      </c>
    </row>
    <row r="19" spans="1:7" ht="20.399999999999999" x14ac:dyDescent="0.25">
      <c r="A19" s="20" t="s">
        <v>24</v>
      </c>
      <c r="B19" s="20"/>
      <c r="C19" s="18" t="s">
        <v>7</v>
      </c>
      <c r="D19" s="18" t="s">
        <v>21</v>
      </c>
      <c r="E19" s="18" t="s">
        <v>100</v>
      </c>
      <c r="F19" s="18" t="s">
        <v>25</v>
      </c>
      <c r="G19" s="19">
        <v>55000</v>
      </c>
    </row>
    <row r="20" spans="1:7" ht="20.399999999999999" x14ac:dyDescent="0.25">
      <c r="A20" s="20" t="s">
        <v>95</v>
      </c>
      <c r="B20" s="20"/>
      <c r="C20" s="18" t="s">
        <v>7</v>
      </c>
      <c r="D20" s="18" t="s">
        <v>21</v>
      </c>
      <c r="E20" s="18" t="s">
        <v>100</v>
      </c>
      <c r="F20" s="18" t="s">
        <v>15</v>
      </c>
      <c r="G20" s="19">
        <v>3172600</v>
      </c>
    </row>
    <row r="21" spans="1:7" ht="20.399999999999999" x14ac:dyDescent="0.25">
      <c r="A21" s="20" t="s">
        <v>26</v>
      </c>
      <c r="B21" s="20"/>
      <c r="C21" s="18" t="s">
        <v>7</v>
      </c>
      <c r="D21" s="18" t="s">
        <v>21</v>
      </c>
      <c r="E21" s="18" t="s">
        <v>100</v>
      </c>
      <c r="F21" s="18" t="s">
        <v>27</v>
      </c>
      <c r="G21" s="19">
        <v>977000</v>
      </c>
    </row>
    <row r="22" spans="1:7" x14ac:dyDescent="0.25">
      <c r="A22" s="20" t="s">
        <v>18</v>
      </c>
      <c r="B22" s="20"/>
      <c r="C22" s="18" t="s">
        <v>7</v>
      </c>
      <c r="D22" s="18" t="s">
        <v>21</v>
      </c>
      <c r="E22" s="18" t="s">
        <v>100</v>
      </c>
      <c r="F22" s="18" t="s">
        <v>19</v>
      </c>
      <c r="G22" s="19">
        <v>4587390.42</v>
      </c>
    </row>
    <row r="23" spans="1:7" x14ac:dyDescent="0.25">
      <c r="A23" s="20" t="s">
        <v>131</v>
      </c>
      <c r="B23" s="20"/>
      <c r="C23" s="18" t="s">
        <v>7</v>
      </c>
      <c r="D23" s="18" t="s">
        <v>21</v>
      </c>
      <c r="E23" s="18" t="s">
        <v>100</v>
      </c>
      <c r="F23" s="18" t="s">
        <v>132</v>
      </c>
      <c r="G23" s="19">
        <v>165609.57999999999</v>
      </c>
    </row>
    <row r="24" spans="1:7" ht="20.399999999999999" x14ac:dyDescent="0.25">
      <c r="A24" s="17" t="s">
        <v>28</v>
      </c>
      <c r="B24" s="17"/>
      <c r="C24" s="18" t="s">
        <v>7</v>
      </c>
      <c r="D24" s="18" t="s">
        <v>21</v>
      </c>
      <c r="E24" s="18" t="s">
        <v>133</v>
      </c>
      <c r="F24" s="18"/>
      <c r="G24" s="19">
        <f>G25+G26</f>
        <v>170000</v>
      </c>
    </row>
    <row r="25" spans="1:7" x14ac:dyDescent="0.25">
      <c r="A25" s="21" t="s">
        <v>29</v>
      </c>
      <c r="B25" s="21"/>
      <c r="C25" s="18" t="s">
        <v>7</v>
      </c>
      <c r="D25" s="18" t="s">
        <v>21</v>
      </c>
      <c r="E25" s="18" t="s">
        <v>122</v>
      </c>
      <c r="F25" s="18" t="s">
        <v>30</v>
      </c>
      <c r="G25" s="19">
        <v>50000</v>
      </c>
    </row>
    <row r="26" spans="1:7" x14ac:dyDescent="0.25">
      <c r="A26" s="22" t="s">
        <v>31</v>
      </c>
      <c r="B26" s="22"/>
      <c r="C26" s="18" t="s">
        <v>7</v>
      </c>
      <c r="D26" s="18" t="s">
        <v>21</v>
      </c>
      <c r="E26" s="18" t="s">
        <v>100</v>
      </c>
      <c r="F26" s="18" t="s">
        <v>32</v>
      </c>
      <c r="G26" s="19">
        <v>120000</v>
      </c>
    </row>
    <row r="27" spans="1:7" x14ac:dyDescent="0.25">
      <c r="A27" s="23" t="s">
        <v>33</v>
      </c>
      <c r="B27" s="23"/>
      <c r="C27" s="15" t="s">
        <v>7</v>
      </c>
      <c r="D27" s="15" t="s">
        <v>34</v>
      </c>
      <c r="E27" s="15"/>
      <c r="F27" s="15"/>
      <c r="G27" s="16">
        <f>SUM(G28)</f>
        <v>1000000</v>
      </c>
    </row>
    <row r="28" spans="1:7" ht="20.399999999999999" x14ac:dyDescent="0.25">
      <c r="A28" s="22" t="s">
        <v>35</v>
      </c>
      <c r="B28" s="22"/>
      <c r="C28" s="18" t="s">
        <v>7</v>
      </c>
      <c r="D28" s="18" t="s">
        <v>34</v>
      </c>
      <c r="E28" s="18" t="s">
        <v>101</v>
      </c>
      <c r="F28" s="18"/>
      <c r="G28" s="19">
        <f>SUM(G29)</f>
        <v>1000000</v>
      </c>
    </row>
    <row r="29" spans="1:7" x14ac:dyDescent="0.25">
      <c r="A29" s="22" t="s">
        <v>36</v>
      </c>
      <c r="B29" s="22"/>
      <c r="C29" s="18" t="s">
        <v>7</v>
      </c>
      <c r="D29" s="18" t="s">
        <v>34</v>
      </c>
      <c r="E29" s="18" t="s">
        <v>101</v>
      </c>
      <c r="F29" s="18" t="s">
        <v>37</v>
      </c>
      <c r="G29" s="19">
        <v>1000000</v>
      </c>
    </row>
    <row r="30" spans="1:7" x14ac:dyDescent="0.25">
      <c r="A30" s="14" t="s">
        <v>38</v>
      </c>
      <c r="B30" s="14"/>
      <c r="C30" s="15" t="s">
        <v>7</v>
      </c>
      <c r="D30" s="15" t="s">
        <v>39</v>
      </c>
      <c r="E30" s="15"/>
      <c r="F30" s="15"/>
      <c r="G30" s="16">
        <f>SUM(G31+G36+G40)</f>
        <v>1917666</v>
      </c>
    </row>
    <row r="31" spans="1:7" x14ac:dyDescent="0.25">
      <c r="A31" s="24" t="s">
        <v>40</v>
      </c>
      <c r="B31" s="24"/>
      <c r="C31" s="18" t="s">
        <v>7</v>
      </c>
      <c r="D31" s="18" t="s">
        <v>39</v>
      </c>
      <c r="E31" s="18" t="s">
        <v>97</v>
      </c>
      <c r="F31" s="18"/>
      <c r="G31" s="19">
        <f>SUM(G32+G34)</f>
        <v>416666</v>
      </c>
    </row>
    <row r="32" spans="1:7" ht="40.799999999999997" x14ac:dyDescent="0.25">
      <c r="A32" s="24" t="s">
        <v>96</v>
      </c>
      <c r="B32" s="24"/>
      <c r="C32" s="25" t="s">
        <v>7</v>
      </c>
      <c r="D32" s="25" t="s">
        <v>39</v>
      </c>
      <c r="E32" s="25" t="s">
        <v>102</v>
      </c>
      <c r="F32" s="18"/>
      <c r="G32" s="19">
        <f>SUM(G33)</f>
        <v>413622</v>
      </c>
    </row>
    <row r="33" spans="1:7" x14ac:dyDescent="0.25">
      <c r="A33" s="24" t="s">
        <v>41</v>
      </c>
      <c r="B33" s="24"/>
      <c r="C33" s="25" t="s">
        <v>7</v>
      </c>
      <c r="D33" s="25" t="s">
        <v>39</v>
      </c>
      <c r="E33" s="25" t="s">
        <v>102</v>
      </c>
      <c r="F33" s="18" t="s">
        <v>42</v>
      </c>
      <c r="G33" s="19">
        <v>413622</v>
      </c>
    </row>
    <row r="34" spans="1:7" ht="30.6" x14ac:dyDescent="0.25">
      <c r="A34" s="24" t="s">
        <v>43</v>
      </c>
      <c r="B34" s="24"/>
      <c r="C34" s="25" t="s">
        <v>7</v>
      </c>
      <c r="D34" s="25" t="s">
        <v>39</v>
      </c>
      <c r="E34" s="25" t="s">
        <v>103</v>
      </c>
      <c r="F34" s="25"/>
      <c r="G34" s="19">
        <f>G35</f>
        <v>3044</v>
      </c>
    </row>
    <row r="35" spans="1:7" x14ac:dyDescent="0.25">
      <c r="A35" s="24" t="s">
        <v>18</v>
      </c>
      <c r="B35" s="24"/>
      <c r="C35" s="25" t="s">
        <v>7</v>
      </c>
      <c r="D35" s="25" t="s">
        <v>39</v>
      </c>
      <c r="E35" s="25" t="s">
        <v>104</v>
      </c>
      <c r="F35" s="25" t="s">
        <v>19</v>
      </c>
      <c r="G35" s="19">
        <v>3044</v>
      </c>
    </row>
    <row r="36" spans="1:7" x14ac:dyDescent="0.25">
      <c r="A36" s="24" t="s">
        <v>11</v>
      </c>
      <c r="B36" s="24"/>
      <c r="C36" s="25" t="s">
        <v>7</v>
      </c>
      <c r="D36" s="25" t="s">
        <v>39</v>
      </c>
      <c r="E36" s="25" t="s">
        <v>97</v>
      </c>
      <c r="F36" s="18"/>
      <c r="G36" s="19">
        <f>G37</f>
        <v>1483000</v>
      </c>
    </row>
    <row r="37" spans="1:7" ht="20.399999999999999" x14ac:dyDescent="0.25">
      <c r="A37" s="24" t="s">
        <v>44</v>
      </c>
      <c r="B37" s="24"/>
      <c r="C37" s="25" t="s">
        <v>7</v>
      </c>
      <c r="D37" s="25" t="s">
        <v>39</v>
      </c>
      <c r="E37" s="25" t="s">
        <v>100</v>
      </c>
      <c r="F37" s="18"/>
      <c r="G37" s="19">
        <f>G38+G39</f>
        <v>1483000</v>
      </c>
    </row>
    <row r="38" spans="1:7" x14ac:dyDescent="0.25">
      <c r="A38" s="24" t="s">
        <v>18</v>
      </c>
      <c r="B38" s="24"/>
      <c r="C38" s="25" t="s">
        <v>7</v>
      </c>
      <c r="D38" s="25" t="s">
        <v>39</v>
      </c>
      <c r="E38" s="25" t="s">
        <v>100</v>
      </c>
      <c r="F38" s="18" t="s">
        <v>19</v>
      </c>
      <c r="G38" s="19">
        <v>1477920.21</v>
      </c>
    </row>
    <row r="39" spans="1:7" x14ac:dyDescent="0.25">
      <c r="A39" s="24" t="s">
        <v>131</v>
      </c>
      <c r="B39" s="24"/>
      <c r="C39" s="25" t="s">
        <v>7</v>
      </c>
      <c r="D39" s="25" t="s">
        <v>39</v>
      </c>
      <c r="E39" s="25" t="s">
        <v>100</v>
      </c>
      <c r="F39" s="18" t="s">
        <v>132</v>
      </c>
      <c r="G39" s="19">
        <v>5079.79</v>
      </c>
    </row>
    <row r="40" spans="1:7" x14ac:dyDescent="0.25">
      <c r="A40" s="24" t="s">
        <v>137</v>
      </c>
      <c r="B40" s="24"/>
      <c r="C40" s="25" t="s">
        <v>7</v>
      </c>
      <c r="D40" s="25" t="s">
        <v>39</v>
      </c>
      <c r="E40" s="25" t="s">
        <v>100</v>
      </c>
      <c r="F40" s="18" t="s">
        <v>142</v>
      </c>
      <c r="G40" s="19">
        <f>SUM(G41)</f>
        <v>18000</v>
      </c>
    </row>
    <row r="41" spans="1:7" x14ac:dyDescent="0.25">
      <c r="A41" s="24" t="s">
        <v>138</v>
      </c>
      <c r="B41" s="24"/>
      <c r="C41" s="25" t="s">
        <v>7</v>
      </c>
      <c r="D41" s="25" t="s">
        <v>39</v>
      </c>
      <c r="E41" s="25" t="s">
        <v>100</v>
      </c>
      <c r="F41" s="18" t="s">
        <v>141</v>
      </c>
      <c r="G41" s="19">
        <f>SUM(G42)</f>
        <v>18000</v>
      </c>
    </row>
    <row r="42" spans="1:7" ht="20.399999999999999" x14ac:dyDescent="0.25">
      <c r="A42" s="24" t="s">
        <v>139</v>
      </c>
      <c r="B42" s="24"/>
      <c r="C42" s="25" t="s">
        <v>7</v>
      </c>
      <c r="D42" s="25" t="s">
        <v>39</v>
      </c>
      <c r="E42" s="25" t="s">
        <v>100</v>
      </c>
      <c r="F42" s="18" t="s">
        <v>140</v>
      </c>
      <c r="G42" s="19">
        <v>18000</v>
      </c>
    </row>
    <row r="43" spans="1:7" ht="20.399999999999999" customHeight="1" x14ac:dyDescent="0.25">
      <c r="A43" s="26" t="s">
        <v>45</v>
      </c>
      <c r="B43" s="26"/>
      <c r="C43" s="27" t="s">
        <v>10</v>
      </c>
      <c r="D43" s="27" t="s">
        <v>8</v>
      </c>
      <c r="E43" s="25"/>
      <c r="F43" s="12"/>
      <c r="G43" s="13">
        <f>G44</f>
        <v>453148</v>
      </c>
    </row>
    <row r="44" spans="1:7" x14ac:dyDescent="0.25">
      <c r="A44" s="24" t="s">
        <v>46</v>
      </c>
      <c r="B44" s="24"/>
      <c r="C44" s="25" t="s">
        <v>10</v>
      </c>
      <c r="D44" s="25" t="s">
        <v>17</v>
      </c>
      <c r="E44" s="25"/>
      <c r="F44" s="18"/>
      <c r="G44" s="19">
        <f>SUM(G45)</f>
        <v>453148</v>
      </c>
    </row>
    <row r="45" spans="1:7" ht="61.2" x14ac:dyDescent="0.25">
      <c r="A45" s="28" t="s">
        <v>47</v>
      </c>
      <c r="B45" s="28"/>
      <c r="C45" s="25" t="s">
        <v>10</v>
      </c>
      <c r="D45" s="25" t="s">
        <v>17</v>
      </c>
      <c r="E45" s="25" t="s">
        <v>97</v>
      </c>
      <c r="F45" s="18"/>
      <c r="G45" s="19">
        <f>SUM(G46)</f>
        <v>453148</v>
      </c>
    </row>
    <row r="46" spans="1:7" ht="20.399999999999999" x14ac:dyDescent="0.25">
      <c r="A46" s="24" t="s">
        <v>48</v>
      </c>
      <c r="B46" s="24"/>
      <c r="C46" s="25" t="s">
        <v>10</v>
      </c>
      <c r="D46" s="25" t="s">
        <v>17</v>
      </c>
      <c r="E46" s="25" t="s">
        <v>105</v>
      </c>
      <c r="F46" s="18"/>
      <c r="G46" s="19">
        <f>SUM(G47:G51)</f>
        <v>453148</v>
      </c>
    </row>
    <row r="47" spans="1:7" x14ac:dyDescent="0.25">
      <c r="A47" s="20" t="s">
        <v>13</v>
      </c>
      <c r="B47" s="20"/>
      <c r="C47" s="25" t="s">
        <v>10</v>
      </c>
      <c r="D47" s="25" t="s">
        <v>17</v>
      </c>
      <c r="E47" s="25" t="s">
        <v>105</v>
      </c>
      <c r="F47" s="18" t="s">
        <v>14</v>
      </c>
      <c r="G47" s="19">
        <v>340159.04</v>
      </c>
    </row>
    <row r="48" spans="1:7" ht="20.399999999999999" x14ac:dyDescent="0.25">
      <c r="A48" s="20" t="s">
        <v>95</v>
      </c>
      <c r="B48" s="20"/>
      <c r="C48" s="25" t="s">
        <v>10</v>
      </c>
      <c r="D48" s="25" t="s">
        <v>17</v>
      </c>
      <c r="E48" s="25" t="s">
        <v>105</v>
      </c>
      <c r="F48" s="18" t="s">
        <v>15</v>
      </c>
      <c r="G48" s="19">
        <v>99988.6</v>
      </c>
    </row>
    <row r="49" spans="1:7" ht="20.399999999999999" x14ac:dyDescent="0.25">
      <c r="A49" s="20" t="s">
        <v>26</v>
      </c>
      <c r="B49" s="20"/>
      <c r="C49" s="25" t="s">
        <v>10</v>
      </c>
      <c r="D49" s="25" t="s">
        <v>17</v>
      </c>
      <c r="E49" s="25" t="s">
        <v>105</v>
      </c>
      <c r="F49" s="18" t="s">
        <v>27</v>
      </c>
      <c r="G49" s="19">
        <v>6661.2</v>
      </c>
    </row>
    <row r="50" spans="1:7" x14ac:dyDescent="0.25">
      <c r="A50" s="24" t="s">
        <v>18</v>
      </c>
      <c r="B50" s="24"/>
      <c r="C50" s="25" t="s">
        <v>10</v>
      </c>
      <c r="D50" s="25" t="s">
        <v>17</v>
      </c>
      <c r="E50" s="25" t="s">
        <v>105</v>
      </c>
      <c r="F50" s="18" t="s">
        <v>19</v>
      </c>
      <c r="G50" s="19">
        <v>3615.29</v>
      </c>
    </row>
    <row r="51" spans="1:7" x14ac:dyDescent="0.25">
      <c r="A51" s="24" t="s">
        <v>131</v>
      </c>
      <c r="B51" s="24"/>
      <c r="C51" s="25" t="s">
        <v>10</v>
      </c>
      <c r="D51" s="25" t="s">
        <v>17</v>
      </c>
      <c r="E51" s="25" t="s">
        <v>105</v>
      </c>
      <c r="F51" s="18" t="s">
        <v>132</v>
      </c>
      <c r="G51" s="19">
        <v>2723.87</v>
      </c>
    </row>
    <row r="52" spans="1:7" ht="18.600000000000001" customHeight="1" x14ac:dyDescent="0.25">
      <c r="A52" s="26" t="s">
        <v>49</v>
      </c>
      <c r="B52" s="26"/>
      <c r="C52" s="27" t="s">
        <v>17</v>
      </c>
      <c r="D52" s="27" t="s">
        <v>8</v>
      </c>
      <c r="E52" s="27"/>
      <c r="F52" s="12"/>
      <c r="G52" s="13">
        <f>G53+G58</f>
        <v>2799000</v>
      </c>
    </row>
    <row r="53" spans="1:7" ht="30.6" x14ac:dyDescent="0.25">
      <c r="A53" s="29" t="s">
        <v>50</v>
      </c>
      <c r="B53" s="29"/>
      <c r="C53" s="30" t="s">
        <v>17</v>
      </c>
      <c r="D53" s="30" t="s">
        <v>51</v>
      </c>
      <c r="E53" s="30" t="s">
        <v>124</v>
      </c>
      <c r="F53" s="15"/>
      <c r="G53" s="16">
        <f>SUM(G54)</f>
        <v>600000</v>
      </c>
    </row>
    <row r="54" spans="1:7" ht="30.6" x14ac:dyDescent="0.25">
      <c r="A54" s="24" t="s">
        <v>52</v>
      </c>
      <c r="B54" s="24"/>
      <c r="C54" s="25" t="s">
        <v>17</v>
      </c>
      <c r="D54" s="25" t="s">
        <v>51</v>
      </c>
      <c r="E54" s="25" t="s">
        <v>124</v>
      </c>
      <c r="F54" s="25"/>
      <c r="G54" s="19">
        <f>SUM(G55)</f>
        <v>600000</v>
      </c>
    </row>
    <row r="55" spans="1:7" x14ac:dyDescent="0.25">
      <c r="A55" s="24" t="s">
        <v>18</v>
      </c>
      <c r="B55" s="24"/>
      <c r="C55" s="25" t="s">
        <v>17</v>
      </c>
      <c r="D55" s="25" t="s">
        <v>51</v>
      </c>
      <c r="E55" s="25" t="s">
        <v>124</v>
      </c>
      <c r="F55" s="25"/>
      <c r="G55" s="19">
        <f>SUM(G56)</f>
        <v>600000</v>
      </c>
    </row>
    <row r="56" spans="1:7" ht="20.399999999999999" x14ac:dyDescent="0.25">
      <c r="A56" s="24" t="s">
        <v>92</v>
      </c>
      <c r="B56" s="24"/>
      <c r="C56" s="25" t="s">
        <v>17</v>
      </c>
      <c r="D56" s="25" t="s">
        <v>51</v>
      </c>
      <c r="E56" s="25" t="s">
        <v>124</v>
      </c>
      <c r="F56" s="25"/>
      <c r="G56" s="19">
        <f>SUM(G57)</f>
        <v>600000</v>
      </c>
    </row>
    <row r="57" spans="1:7" x14ac:dyDescent="0.25">
      <c r="A57" s="24" t="s">
        <v>18</v>
      </c>
      <c r="B57" s="24"/>
      <c r="C57" s="25" t="s">
        <v>17</v>
      </c>
      <c r="D57" s="25" t="s">
        <v>51</v>
      </c>
      <c r="E57" s="25" t="s">
        <v>124</v>
      </c>
      <c r="F57" s="25" t="s">
        <v>19</v>
      </c>
      <c r="G57" s="19">
        <v>600000</v>
      </c>
    </row>
    <row r="58" spans="1:7" x14ac:dyDescent="0.25">
      <c r="A58" s="29" t="s">
        <v>53</v>
      </c>
      <c r="B58" s="29"/>
      <c r="C58" s="30" t="s">
        <v>17</v>
      </c>
      <c r="D58" s="30" t="s">
        <v>54</v>
      </c>
      <c r="E58" s="30"/>
      <c r="F58" s="15"/>
      <c r="G58" s="16">
        <f>G59</f>
        <v>2199000</v>
      </c>
    </row>
    <row r="59" spans="1:7" x14ac:dyDescent="0.25">
      <c r="A59" s="28" t="s">
        <v>55</v>
      </c>
      <c r="B59" s="28"/>
      <c r="C59" s="25" t="s">
        <v>17</v>
      </c>
      <c r="D59" s="25" t="s">
        <v>54</v>
      </c>
      <c r="E59" s="25" t="s">
        <v>97</v>
      </c>
      <c r="F59" s="18"/>
      <c r="G59" s="19">
        <f>G60</f>
        <v>2199000</v>
      </c>
    </row>
    <row r="60" spans="1:7" ht="23.4" customHeight="1" x14ac:dyDescent="0.25">
      <c r="A60" s="28" t="s">
        <v>56</v>
      </c>
      <c r="B60" s="28"/>
      <c r="C60" s="25" t="s">
        <v>17</v>
      </c>
      <c r="D60" s="25" t="s">
        <v>54</v>
      </c>
      <c r="E60" s="25" t="s">
        <v>106</v>
      </c>
      <c r="F60" s="18"/>
      <c r="G60" s="19">
        <f>SUM(G61:G62)</f>
        <v>2199000</v>
      </c>
    </row>
    <row r="61" spans="1:7" x14ac:dyDescent="0.25">
      <c r="A61" s="24" t="s">
        <v>18</v>
      </c>
      <c r="B61" s="24"/>
      <c r="C61" s="25" t="s">
        <v>17</v>
      </c>
      <c r="D61" s="25" t="s">
        <v>54</v>
      </c>
      <c r="E61" s="25" t="s">
        <v>106</v>
      </c>
      <c r="F61" s="18" t="s">
        <v>19</v>
      </c>
      <c r="G61" s="19">
        <v>2166946.69</v>
      </c>
    </row>
    <row r="62" spans="1:7" x14ac:dyDescent="0.25">
      <c r="A62" s="24" t="s">
        <v>131</v>
      </c>
      <c r="B62" s="24"/>
      <c r="C62" s="25" t="s">
        <v>17</v>
      </c>
      <c r="D62" s="25" t="s">
        <v>54</v>
      </c>
      <c r="E62" s="25" t="s">
        <v>106</v>
      </c>
      <c r="F62" s="18" t="s">
        <v>132</v>
      </c>
      <c r="G62" s="19">
        <v>32053.31</v>
      </c>
    </row>
    <row r="63" spans="1:7" ht="18" customHeight="1" x14ac:dyDescent="0.25">
      <c r="A63" s="26" t="s">
        <v>57</v>
      </c>
      <c r="B63" s="26"/>
      <c r="C63" s="27" t="s">
        <v>21</v>
      </c>
      <c r="D63" s="27" t="s">
        <v>8</v>
      </c>
      <c r="E63" s="25"/>
      <c r="F63" s="12"/>
      <c r="G63" s="13">
        <f>G64+G72</f>
        <v>41312796.229999997</v>
      </c>
    </row>
    <row r="64" spans="1:7" x14ac:dyDescent="0.25">
      <c r="A64" s="29" t="s">
        <v>58</v>
      </c>
      <c r="B64" s="29"/>
      <c r="C64" s="30" t="s">
        <v>21</v>
      </c>
      <c r="D64" s="30" t="s">
        <v>51</v>
      </c>
      <c r="E64" s="30"/>
      <c r="F64" s="15"/>
      <c r="G64" s="16">
        <f>G68+G65</f>
        <v>40912796.229999997</v>
      </c>
    </row>
    <row r="65" spans="1:8" x14ac:dyDescent="0.25">
      <c r="A65" s="24" t="s">
        <v>40</v>
      </c>
      <c r="B65" s="24"/>
      <c r="C65" s="25" t="s">
        <v>21</v>
      </c>
      <c r="D65" s="25" t="s">
        <v>51</v>
      </c>
      <c r="E65" s="25" t="s">
        <v>97</v>
      </c>
      <c r="F65" s="18"/>
      <c r="G65" s="19">
        <f>G66</f>
        <v>3277492</v>
      </c>
    </row>
    <row r="66" spans="1:8" ht="40.799999999999997" x14ac:dyDescent="0.25">
      <c r="A66" s="24" t="s">
        <v>59</v>
      </c>
      <c r="B66" s="24"/>
      <c r="C66" s="25" t="s">
        <v>21</v>
      </c>
      <c r="D66" s="25" t="s">
        <v>51</v>
      </c>
      <c r="E66" s="25" t="s">
        <v>107</v>
      </c>
      <c r="F66" s="18"/>
      <c r="G66" s="19">
        <f>SUM(G67)</f>
        <v>3277492</v>
      </c>
    </row>
    <row r="67" spans="1:8" x14ac:dyDescent="0.25">
      <c r="A67" s="24" t="s">
        <v>18</v>
      </c>
      <c r="B67" s="24"/>
      <c r="C67" s="25" t="s">
        <v>21</v>
      </c>
      <c r="D67" s="25" t="s">
        <v>51</v>
      </c>
      <c r="E67" s="25" t="s">
        <v>107</v>
      </c>
      <c r="F67" s="18" t="s">
        <v>19</v>
      </c>
      <c r="G67" s="19">
        <v>3277492</v>
      </c>
    </row>
    <row r="68" spans="1:8" x14ac:dyDescent="0.25">
      <c r="A68" s="31" t="s">
        <v>55</v>
      </c>
      <c r="B68" s="31"/>
      <c r="C68" s="25" t="s">
        <v>21</v>
      </c>
      <c r="D68" s="25" t="s">
        <v>51</v>
      </c>
      <c r="E68" s="25" t="s">
        <v>97</v>
      </c>
      <c r="F68" s="18"/>
      <c r="G68" s="19">
        <f>SUM(G69)</f>
        <v>37635304.229999997</v>
      </c>
    </row>
    <row r="69" spans="1:8" ht="30.6" x14ac:dyDescent="0.25">
      <c r="A69" s="24" t="s">
        <v>60</v>
      </c>
      <c r="B69" s="24"/>
      <c r="C69" s="25" t="s">
        <v>21</v>
      </c>
      <c r="D69" s="25" t="s">
        <v>51</v>
      </c>
      <c r="E69" s="25" t="s">
        <v>123</v>
      </c>
      <c r="F69" s="18"/>
      <c r="G69" s="19">
        <f>SUM(G70:G71)</f>
        <v>37635304.229999997</v>
      </c>
    </row>
    <row r="70" spans="1:8" x14ac:dyDescent="0.25">
      <c r="A70" s="24" t="s">
        <v>18</v>
      </c>
      <c r="B70" s="24"/>
      <c r="C70" s="25" t="s">
        <v>61</v>
      </c>
      <c r="D70" s="25" t="s">
        <v>51</v>
      </c>
      <c r="E70" s="25" t="s">
        <v>108</v>
      </c>
      <c r="F70" s="18" t="s">
        <v>19</v>
      </c>
      <c r="G70" s="19">
        <v>37635304.229999997</v>
      </c>
    </row>
    <row r="71" spans="1:8" ht="20.399999999999999" x14ac:dyDescent="0.25">
      <c r="A71" s="24" t="s">
        <v>72</v>
      </c>
      <c r="B71" s="24"/>
      <c r="C71" s="25" t="s">
        <v>61</v>
      </c>
      <c r="D71" s="25" t="s">
        <v>51</v>
      </c>
      <c r="E71" s="25" t="s">
        <v>108</v>
      </c>
      <c r="F71" s="18" t="s">
        <v>80</v>
      </c>
      <c r="G71" s="19">
        <v>0</v>
      </c>
    </row>
    <row r="72" spans="1:8" x14ac:dyDescent="0.25">
      <c r="A72" s="29" t="s">
        <v>62</v>
      </c>
      <c r="B72" s="29"/>
      <c r="C72" s="30" t="s">
        <v>21</v>
      </c>
      <c r="D72" s="30" t="s">
        <v>63</v>
      </c>
      <c r="E72" s="30"/>
      <c r="F72" s="15"/>
      <c r="G72" s="16">
        <f>G73</f>
        <v>400000</v>
      </c>
    </row>
    <row r="73" spans="1:8" ht="16.8" customHeight="1" x14ac:dyDescent="0.25">
      <c r="A73" s="32" t="s">
        <v>11</v>
      </c>
      <c r="B73" s="32"/>
      <c r="C73" s="25" t="s">
        <v>21</v>
      </c>
      <c r="D73" s="25" t="s">
        <v>63</v>
      </c>
      <c r="E73" s="25" t="s">
        <v>97</v>
      </c>
      <c r="F73" s="18"/>
      <c r="G73" s="19">
        <f>G74+G76</f>
        <v>400000</v>
      </c>
    </row>
    <row r="74" spans="1:8" x14ac:dyDescent="0.25">
      <c r="A74" s="24" t="s">
        <v>64</v>
      </c>
      <c r="B74" s="24"/>
      <c r="C74" s="25" t="s">
        <v>21</v>
      </c>
      <c r="D74" s="25" t="s">
        <v>63</v>
      </c>
      <c r="E74" s="25" t="s">
        <v>109</v>
      </c>
      <c r="F74" s="18"/>
      <c r="G74" s="19">
        <f>G75</f>
        <v>300000</v>
      </c>
    </row>
    <row r="75" spans="1:8" x14ac:dyDescent="0.25">
      <c r="A75" s="24" t="s">
        <v>18</v>
      </c>
      <c r="B75" s="24"/>
      <c r="C75" s="25" t="s">
        <v>21</v>
      </c>
      <c r="D75" s="25" t="s">
        <v>63</v>
      </c>
      <c r="E75" s="25" t="s">
        <v>109</v>
      </c>
      <c r="F75" s="18" t="s">
        <v>19</v>
      </c>
      <c r="G75" s="19">
        <v>300000</v>
      </c>
    </row>
    <row r="76" spans="1:8" ht="20.399999999999999" x14ac:dyDescent="0.25">
      <c r="A76" s="33" t="s">
        <v>65</v>
      </c>
      <c r="B76" s="33"/>
      <c r="C76" s="25" t="s">
        <v>21</v>
      </c>
      <c r="D76" s="25" t="s">
        <v>63</v>
      </c>
      <c r="E76" s="25" t="s">
        <v>110</v>
      </c>
      <c r="F76" s="18"/>
      <c r="G76" s="19">
        <f>G77</f>
        <v>100000</v>
      </c>
    </row>
    <row r="77" spans="1:8" x14ac:dyDescent="0.25">
      <c r="A77" s="24" t="s">
        <v>18</v>
      </c>
      <c r="B77" s="24"/>
      <c r="C77" s="25" t="s">
        <v>21</v>
      </c>
      <c r="D77" s="25" t="s">
        <v>63</v>
      </c>
      <c r="E77" s="25" t="s">
        <v>110</v>
      </c>
      <c r="F77" s="18" t="s">
        <v>19</v>
      </c>
      <c r="G77" s="19">
        <v>100000</v>
      </c>
      <c r="H77" s="4"/>
    </row>
    <row r="78" spans="1:8" ht="15.6" customHeight="1" x14ac:dyDescent="0.25">
      <c r="A78" s="26" t="s">
        <v>66</v>
      </c>
      <c r="B78" s="26"/>
      <c r="C78" s="27" t="s">
        <v>67</v>
      </c>
      <c r="D78" s="27" t="s">
        <v>8</v>
      </c>
      <c r="E78" s="25"/>
      <c r="F78" s="12"/>
      <c r="G78" s="13">
        <f>SUM(G94,G83,G79)</f>
        <v>73687134</v>
      </c>
    </row>
    <row r="79" spans="1:8" x14ac:dyDescent="0.25">
      <c r="A79" s="29" t="s">
        <v>68</v>
      </c>
      <c r="B79" s="29"/>
      <c r="C79" s="30" t="s">
        <v>67</v>
      </c>
      <c r="D79" s="30" t="s">
        <v>7</v>
      </c>
      <c r="E79" s="30"/>
      <c r="F79" s="15"/>
      <c r="G79" s="16">
        <f>G80</f>
        <v>4420</v>
      </c>
    </row>
    <row r="80" spans="1:8" x14ac:dyDescent="0.25">
      <c r="A80" s="24" t="s">
        <v>40</v>
      </c>
      <c r="B80" s="24"/>
      <c r="C80" s="25" t="s">
        <v>67</v>
      </c>
      <c r="D80" s="25" t="s">
        <v>7</v>
      </c>
      <c r="E80" s="25" t="s">
        <v>97</v>
      </c>
      <c r="F80" s="18"/>
      <c r="G80" s="19">
        <f>G81</f>
        <v>4420</v>
      </c>
    </row>
    <row r="81" spans="1:7" ht="61.2" x14ac:dyDescent="0.25">
      <c r="A81" s="24" t="s">
        <v>69</v>
      </c>
      <c r="B81" s="24"/>
      <c r="C81" s="25" t="s">
        <v>67</v>
      </c>
      <c r="D81" s="25" t="s">
        <v>7</v>
      </c>
      <c r="E81" s="25" t="s">
        <v>111</v>
      </c>
      <c r="F81" s="18"/>
      <c r="G81" s="19">
        <f>SUM(G82)</f>
        <v>4420</v>
      </c>
    </row>
    <row r="82" spans="1:7" x14ac:dyDescent="0.25">
      <c r="A82" s="24" t="s">
        <v>18</v>
      </c>
      <c r="B82" s="24"/>
      <c r="C82" s="25" t="s">
        <v>67</v>
      </c>
      <c r="D82" s="25" t="s">
        <v>7</v>
      </c>
      <c r="E82" s="25" t="s">
        <v>111</v>
      </c>
      <c r="F82" s="18" t="s">
        <v>19</v>
      </c>
      <c r="G82" s="19">
        <v>4420</v>
      </c>
    </row>
    <row r="83" spans="1:7" ht="18.600000000000001" customHeight="1" x14ac:dyDescent="0.25">
      <c r="A83" s="34" t="s">
        <v>70</v>
      </c>
      <c r="B83" s="34"/>
      <c r="C83" s="30" t="s">
        <v>67</v>
      </c>
      <c r="D83" s="30" t="s">
        <v>10</v>
      </c>
      <c r="E83" s="30"/>
      <c r="F83" s="15"/>
      <c r="G83" s="35">
        <f>G84+G87+G89</f>
        <v>7886647</v>
      </c>
    </row>
    <row r="84" spans="1:7" x14ac:dyDescent="0.25">
      <c r="A84" s="24" t="s">
        <v>40</v>
      </c>
      <c r="B84" s="24"/>
      <c r="C84" s="25" t="s">
        <v>67</v>
      </c>
      <c r="D84" s="25" t="s">
        <v>10</v>
      </c>
      <c r="E84" s="25" t="s">
        <v>97</v>
      </c>
      <c r="F84" s="18"/>
      <c r="G84" s="19">
        <f>G85</f>
        <v>386647</v>
      </c>
    </row>
    <row r="85" spans="1:7" ht="51" x14ac:dyDescent="0.25">
      <c r="A85" s="29" t="s">
        <v>71</v>
      </c>
      <c r="B85" s="29"/>
      <c r="C85" s="30" t="s">
        <v>67</v>
      </c>
      <c r="D85" s="30" t="s">
        <v>10</v>
      </c>
      <c r="E85" s="30" t="s">
        <v>112</v>
      </c>
      <c r="F85" s="15"/>
      <c r="G85" s="16">
        <f>G86</f>
        <v>386647</v>
      </c>
    </row>
    <row r="86" spans="1:7" x14ac:dyDescent="0.25">
      <c r="A86" s="24" t="s">
        <v>18</v>
      </c>
      <c r="B86" s="24"/>
      <c r="C86" s="25" t="s">
        <v>67</v>
      </c>
      <c r="D86" s="25" t="s">
        <v>10</v>
      </c>
      <c r="E86" s="25" t="s">
        <v>112</v>
      </c>
      <c r="F86" s="18" t="s">
        <v>19</v>
      </c>
      <c r="G86" s="19">
        <v>386647</v>
      </c>
    </row>
    <row r="87" spans="1:7" x14ac:dyDescent="0.25">
      <c r="A87" s="31" t="s">
        <v>55</v>
      </c>
      <c r="B87" s="31"/>
      <c r="C87" s="25" t="s">
        <v>67</v>
      </c>
      <c r="D87" s="25" t="s">
        <v>10</v>
      </c>
      <c r="E87" s="25" t="s">
        <v>97</v>
      </c>
      <c r="F87" s="18"/>
      <c r="G87" s="19">
        <f>SUM(G88)</f>
        <v>4500000</v>
      </c>
    </row>
    <row r="88" spans="1:7" x14ac:dyDescent="0.25">
      <c r="A88" s="24" t="s">
        <v>18</v>
      </c>
      <c r="B88" s="24"/>
      <c r="C88" s="25" t="s">
        <v>67</v>
      </c>
      <c r="D88" s="25" t="s">
        <v>10</v>
      </c>
      <c r="E88" s="25" t="s">
        <v>127</v>
      </c>
      <c r="F88" s="18" t="s">
        <v>19</v>
      </c>
      <c r="G88" s="19">
        <v>4500000</v>
      </c>
    </row>
    <row r="89" spans="1:7" ht="30.6" x14ac:dyDescent="0.25">
      <c r="A89" s="29" t="s">
        <v>145</v>
      </c>
      <c r="B89" s="29"/>
      <c r="C89" s="30" t="s">
        <v>67</v>
      </c>
      <c r="D89" s="30" t="s">
        <v>10</v>
      </c>
      <c r="E89" s="30" t="s">
        <v>146</v>
      </c>
      <c r="F89" s="15" t="s">
        <v>147</v>
      </c>
      <c r="G89" s="16">
        <f>SUM(G90)</f>
        <v>3000000</v>
      </c>
    </row>
    <row r="90" spans="1:7" x14ac:dyDescent="0.25">
      <c r="A90" s="24" t="s">
        <v>148</v>
      </c>
      <c r="B90" s="24"/>
      <c r="C90" s="25" t="s">
        <v>67</v>
      </c>
      <c r="D90" s="25" t="s">
        <v>10</v>
      </c>
      <c r="E90" s="25" t="s">
        <v>149</v>
      </c>
      <c r="F90" s="18" t="s">
        <v>147</v>
      </c>
      <c r="G90" s="19">
        <f>SUM(G91)</f>
        <v>3000000</v>
      </c>
    </row>
    <row r="91" spans="1:7" x14ac:dyDescent="0.25">
      <c r="A91" s="24" t="s">
        <v>137</v>
      </c>
      <c r="B91" s="24"/>
      <c r="C91" s="25" t="s">
        <v>67</v>
      </c>
      <c r="D91" s="25" t="s">
        <v>10</v>
      </c>
      <c r="E91" s="25" t="s">
        <v>149</v>
      </c>
      <c r="F91" s="18" t="s">
        <v>142</v>
      </c>
      <c r="G91" s="19">
        <f>SUM(G92)</f>
        <v>3000000</v>
      </c>
    </row>
    <row r="92" spans="1:7" ht="30.6" x14ac:dyDescent="0.25">
      <c r="A92" s="24" t="s">
        <v>150</v>
      </c>
      <c r="B92" s="24"/>
      <c r="C92" s="25" t="s">
        <v>67</v>
      </c>
      <c r="D92" s="25" t="s">
        <v>10</v>
      </c>
      <c r="E92" s="25" t="s">
        <v>149</v>
      </c>
      <c r="F92" s="18" t="s">
        <v>151</v>
      </c>
      <c r="G92" s="19">
        <f>SUM(G93)</f>
        <v>3000000</v>
      </c>
    </row>
    <row r="93" spans="1:7" ht="40.799999999999997" x14ac:dyDescent="0.25">
      <c r="A93" s="24" t="s">
        <v>152</v>
      </c>
      <c r="B93" s="24"/>
      <c r="C93" s="25" t="s">
        <v>67</v>
      </c>
      <c r="D93" s="25" t="s">
        <v>10</v>
      </c>
      <c r="E93" s="25" t="s">
        <v>149</v>
      </c>
      <c r="F93" s="18" t="s">
        <v>153</v>
      </c>
      <c r="G93" s="19">
        <v>3000000</v>
      </c>
    </row>
    <row r="94" spans="1:7" x14ac:dyDescent="0.25">
      <c r="A94" s="36" t="s">
        <v>73</v>
      </c>
      <c r="B94" s="36"/>
      <c r="C94" s="30" t="s">
        <v>67</v>
      </c>
      <c r="D94" s="30" t="s">
        <v>17</v>
      </c>
      <c r="E94" s="30"/>
      <c r="F94" s="15"/>
      <c r="G94" s="35">
        <f>G95+G100</f>
        <v>65796067</v>
      </c>
    </row>
    <row r="95" spans="1:7" x14ac:dyDescent="0.25">
      <c r="A95" s="24" t="s">
        <v>40</v>
      </c>
      <c r="B95" s="24"/>
      <c r="C95" s="25" t="s">
        <v>67</v>
      </c>
      <c r="D95" s="25" t="s">
        <v>17</v>
      </c>
      <c r="E95" s="25" t="s">
        <v>97</v>
      </c>
      <c r="F95" s="18"/>
      <c r="G95" s="19">
        <f>G96+G98</f>
        <v>1435917</v>
      </c>
    </row>
    <row r="96" spans="1:7" ht="20.399999999999999" x14ac:dyDescent="0.25">
      <c r="A96" s="24" t="s">
        <v>74</v>
      </c>
      <c r="B96" s="24"/>
      <c r="C96" s="25" t="s">
        <v>67</v>
      </c>
      <c r="D96" s="25" t="s">
        <v>17</v>
      </c>
      <c r="E96" s="25" t="s">
        <v>113</v>
      </c>
      <c r="F96" s="25"/>
      <c r="G96" s="19">
        <f>G97</f>
        <v>1338787</v>
      </c>
    </row>
    <row r="97" spans="1:8" x14ac:dyDescent="0.25">
      <c r="A97" s="24" t="s">
        <v>18</v>
      </c>
      <c r="B97" s="24"/>
      <c r="C97" s="25" t="s">
        <v>67</v>
      </c>
      <c r="D97" s="25" t="s">
        <v>17</v>
      </c>
      <c r="E97" s="25" t="s">
        <v>113</v>
      </c>
      <c r="F97" s="25" t="s">
        <v>19</v>
      </c>
      <c r="G97" s="19">
        <v>1338787</v>
      </c>
    </row>
    <row r="98" spans="1:8" ht="20.399999999999999" x14ac:dyDescent="0.25">
      <c r="A98" s="24" t="s">
        <v>75</v>
      </c>
      <c r="B98" s="24"/>
      <c r="C98" s="25" t="s">
        <v>67</v>
      </c>
      <c r="D98" s="25" t="s">
        <v>17</v>
      </c>
      <c r="E98" s="25" t="s">
        <v>114</v>
      </c>
      <c r="F98" s="25"/>
      <c r="G98" s="19">
        <f>G99</f>
        <v>97130</v>
      </c>
      <c r="H98" s="4"/>
    </row>
    <row r="99" spans="1:8" x14ac:dyDescent="0.25">
      <c r="A99" s="24" t="s">
        <v>18</v>
      </c>
      <c r="B99" s="24"/>
      <c r="C99" s="25" t="s">
        <v>67</v>
      </c>
      <c r="D99" s="25" t="s">
        <v>17</v>
      </c>
      <c r="E99" s="25" t="s">
        <v>114</v>
      </c>
      <c r="F99" s="25" t="s">
        <v>19</v>
      </c>
      <c r="G99" s="19">
        <v>97130</v>
      </c>
    </row>
    <row r="100" spans="1:8" x14ac:dyDescent="0.25">
      <c r="A100" s="31" t="s">
        <v>55</v>
      </c>
      <c r="B100" s="31"/>
      <c r="C100" s="25" t="s">
        <v>67</v>
      </c>
      <c r="D100" s="25" t="s">
        <v>17</v>
      </c>
      <c r="E100" s="25" t="s">
        <v>97</v>
      </c>
      <c r="F100" s="37"/>
      <c r="G100" s="19">
        <f>G101+G104+G106+G108</f>
        <v>64360150</v>
      </c>
    </row>
    <row r="101" spans="1:8" x14ac:dyDescent="0.25">
      <c r="A101" s="38" t="s">
        <v>76</v>
      </c>
      <c r="B101" s="38"/>
      <c r="C101" s="25" t="s">
        <v>67</v>
      </c>
      <c r="D101" s="25" t="s">
        <v>17</v>
      </c>
      <c r="E101" s="25" t="s">
        <v>115</v>
      </c>
      <c r="F101" s="18"/>
      <c r="G101" s="19">
        <f>SUM(G102:G103)</f>
        <v>17500000</v>
      </c>
    </row>
    <row r="102" spans="1:8" x14ac:dyDescent="0.25">
      <c r="A102" s="24" t="s">
        <v>18</v>
      </c>
      <c r="B102" s="24"/>
      <c r="C102" s="25" t="s">
        <v>67</v>
      </c>
      <c r="D102" s="25" t="s">
        <v>17</v>
      </c>
      <c r="E102" s="25" t="s">
        <v>115</v>
      </c>
      <c r="F102" s="18" t="s">
        <v>19</v>
      </c>
      <c r="G102" s="19">
        <v>15130910.48</v>
      </c>
    </row>
    <row r="103" spans="1:8" x14ac:dyDescent="0.25">
      <c r="A103" s="24" t="s">
        <v>131</v>
      </c>
      <c r="B103" s="24"/>
      <c r="C103" s="25" t="s">
        <v>67</v>
      </c>
      <c r="D103" s="25" t="s">
        <v>17</v>
      </c>
      <c r="E103" s="25" t="s">
        <v>115</v>
      </c>
      <c r="F103" s="18" t="s">
        <v>132</v>
      </c>
      <c r="G103" s="19">
        <v>2369089.52</v>
      </c>
    </row>
    <row r="104" spans="1:8" x14ac:dyDescent="0.25">
      <c r="A104" s="39" t="s">
        <v>77</v>
      </c>
      <c r="B104" s="39"/>
      <c r="C104" s="25" t="s">
        <v>67</v>
      </c>
      <c r="D104" s="25" t="s">
        <v>17</v>
      </c>
      <c r="E104" s="25" t="s">
        <v>116</v>
      </c>
      <c r="F104" s="18"/>
      <c r="G104" s="19">
        <f>G105</f>
        <v>500000</v>
      </c>
      <c r="H104" s="4"/>
    </row>
    <row r="105" spans="1:8" x14ac:dyDescent="0.25">
      <c r="A105" s="24" t="s">
        <v>18</v>
      </c>
      <c r="B105" s="24"/>
      <c r="C105" s="25" t="s">
        <v>67</v>
      </c>
      <c r="D105" s="25" t="s">
        <v>17</v>
      </c>
      <c r="E105" s="25" t="s">
        <v>116</v>
      </c>
      <c r="F105" s="18" t="s">
        <v>19</v>
      </c>
      <c r="G105" s="19">
        <v>500000</v>
      </c>
    </row>
    <row r="106" spans="1:8" x14ac:dyDescent="0.25">
      <c r="A106" s="24" t="s">
        <v>78</v>
      </c>
      <c r="B106" s="24"/>
      <c r="C106" s="25" t="s">
        <v>67</v>
      </c>
      <c r="D106" s="25" t="s">
        <v>17</v>
      </c>
      <c r="E106" s="25" t="s">
        <v>117</v>
      </c>
      <c r="F106" s="18"/>
      <c r="G106" s="19">
        <f>SUM(G107)</f>
        <v>100000</v>
      </c>
    </row>
    <row r="107" spans="1:8" x14ac:dyDescent="0.25">
      <c r="A107" s="24" t="s">
        <v>18</v>
      </c>
      <c r="B107" s="24"/>
      <c r="C107" s="25" t="s">
        <v>67</v>
      </c>
      <c r="D107" s="25" t="s">
        <v>17</v>
      </c>
      <c r="E107" s="25" t="s">
        <v>117</v>
      </c>
      <c r="F107" s="18" t="s">
        <v>19</v>
      </c>
      <c r="G107" s="19">
        <v>100000</v>
      </c>
    </row>
    <row r="108" spans="1:8" x14ac:dyDescent="0.25">
      <c r="A108" s="24" t="s">
        <v>79</v>
      </c>
      <c r="B108" s="24"/>
      <c r="C108" s="25" t="s">
        <v>67</v>
      </c>
      <c r="D108" s="25" t="s">
        <v>17</v>
      </c>
      <c r="E108" s="25" t="s">
        <v>118</v>
      </c>
      <c r="F108" s="18"/>
      <c r="G108" s="19">
        <f>SUM(G109:G109)</f>
        <v>46260150</v>
      </c>
    </row>
    <row r="109" spans="1:8" x14ac:dyDescent="0.25">
      <c r="A109" s="24" t="s">
        <v>18</v>
      </c>
      <c r="B109" s="24"/>
      <c r="C109" s="25" t="s">
        <v>67</v>
      </c>
      <c r="D109" s="25" t="s">
        <v>17</v>
      </c>
      <c r="E109" s="25" t="s">
        <v>118</v>
      </c>
      <c r="F109" s="18" t="s">
        <v>19</v>
      </c>
      <c r="G109" s="19">
        <v>46260150</v>
      </c>
    </row>
    <row r="110" spans="1:8" ht="19.2" customHeight="1" x14ac:dyDescent="0.25">
      <c r="A110" s="40" t="s">
        <v>82</v>
      </c>
      <c r="B110" s="40"/>
      <c r="C110" s="27" t="s">
        <v>83</v>
      </c>
      <c r="D110" s="27" t="s">
        <v>8</v>
      </c>
      <c r="E110" s="27"/>
      <c r="F110" s="12"/>
      <c r="G110" s="13">
        <f>G111</f>
        <v>900000</v>
      </c>
    </row>
    <row r="111" spans="1:8" x14ac:dyDescent="0.25">
      <c r="A111" s="24" t="s">
        <v>84</v>
      </c>
      <c r="B111" s="24"/>
      <c r="C111" s="25" t="s">
        <v>83</v>
      </c>
      <c r="D111" s="25" t="s">
        <v>21</v>
      </c>
      <c r="E111" s="25" t="s">
        <v>134</v>
      </c>
      <c r="F111" s="18"/>
      <c r="G111" s="19">
        <f>G112</f>
        <v>900000</v>
      </c>
    </row>
    <row r="112" spans="1:8" x14ac:dyDescent="0.25">
      <c r="A112" s="28" t="s">
        <v>81</v>
      </c>
      <c r="B112" s="28"/>
      <c r="C112" s="25" t="s">
        <v>83</v>
      </c>
      <c r="D112" s="25" t="s">
        <v>21</v>
      </c>
      <c r="E112" s="25" t="s">
        <v>119</v>
      </c>
      <c r="F112" s="18"/>
      <c r="G112" s="19">
        <f>SUM(G113)</f>
        <v>900000</v>
      </c>
    </row>
    <row r="113" spans="1:7" x14ac:dyDescent="0.25">
      <c r="A113" s="24" t="s">
        <v>18</v>
      </c>
      <c r="B113" s="24"/>
      <c r="C113" s="25" t="s">
        <v>83</v>
      </c>
      <c r="D113" s="25" t="s">
        <v>21</v>
      </c>
      <c r="E113" s="25" t="s">
        <v>119</v>
      </c>
      <c r="F113" s="18" t="s">
        <v>19</v>
      </c>
      <c r="G113" s="19">
        <v>900000</v>
      </c>
    </row>
    <row r="114" spans="1:7" ht="18" customHeight="1" x14ac:dyDescent="0.25">
      <c r="A114" s="26" t="s">
        <v>85</v>
      </c>
      <c r="B114" s="26"/>
      <c r="C114" s="25" t="s">
        <v>54</v>
      </c>
      <c r="D114" s="25" t="s">
        <v>8</v>
      </c>
      <c r="E114" s="25"/>
      <c r="F114" s="18"/>
      <c r="G114" s="13">
        <f>SUM(G115)</f>
        <v>1057489</v>
      </c>
    </row>
    <row r="115" spans="1:7" ht="51" x14ac:dyDescent="0.25">
      <c r="A115" s="24" t="s">
        <v>86</v>
      </c>
      <c r="B115" s="24"/>
      <c r="C115" s="25" t="s">
        <v>54</v>
      </c>
      <c r="D115" s="25" t="s">
        <v>17</v>
      </c>
      <c r="E115" s="25" t="s">
        <v>120</v>
      </c>
      <c r="F115" s="18"/>
      <c r="G115" s="19">
        <f>SUM(G116:G116)</f>
        <v>1057489</v>
      </c>
    </row>
    <row r="116" spans="1:7" ht="20.399999999999999" x14ac:dyDescent="0.25">
      <c r="A116" s="24" t="s">
        <v>94</v>
      </c>
      <c r="B116" s="24"/>
      <c r="C116" s="25" t="s">
        <v>54</v>
      </c>
      <c r="D116" s="25" t="s">
        <v>17</v>
      </c>
      <c r="E116" s="25" t="s">
        <v>120</v>
      </c>
      <c r="F116" s="18" t="s">
        <v>135</v>
      </c>
      <c r="G116" s="19">
        <v>1057489</v>
      </c>
    </row>
    <row r="117" spans="1:7" x14ac:dyDescent="0.25">
      <c r="A117" s="26" t="s">
        <v>87</v>
      </c>
      <c r="B117" s="26"/>
      <c r="C117" s="27" t="s">
        <v>34</v>
      </c>
      <c r="D117" s="27" t="s">
        <v>8</v>
      </c>
      <c r="E117" s="25"/>
      <c r="F117" s="12"/>
      <c r="G117" s="13">
        <f>SUM(G118)</f>
        <v>2000000</v>
      </c>
    </row>
    <row r="118" spans="1:7" x14ac:dyDescent="0.25">
      <c r="A118" s="24" t="s">
        <v>88</v>
      </c>
      <c r="B118" s="24"/>
      <c r="C118" s="25" t="s">
        <v>34</v>
      </c>
      <c r="D118" s="25" t="s">
        <v>10</v>
      </c>
      <c r="E118" s="25"/>
      <c r="F118" s="18"/>
      <c r="G118" s="19">
        <f>SUM(G119)</f>
        <v>2000000</v>
      </c>
    </row>
    <row r="119" spans="1:7" x14ac:dyDescent="0.25">
      <c r="A119" s="28" t="s">
        <v>55</v>
      </c>
      <c r="B119" s="28"/>
      <c r="C119" s="25" t="s">
        <v>34</v>
      </c>
      <c r="D119" s="25" t="s">
        <v>10</v>
      </c>
      <c r="E119" s="25" t="s">
        <v>97</v>
      </c>
      <c r="F119" s="18"/>
      <c r="G119" s="19">
        <f>G120</f>
        <v>2000000</v>
      </c>
    </row>
    <row r="120" spans="1:7" ht="20.399999999999999" x14ac:dyDescent="0.25">
      <c r="A120" s="28" t="s">
        <v>89</v>
      </c>
      <c r="B120" s="28"/>
      <c r="C120" s="25" t="s">
        <v>34</v>
      </c>
      <c r="D120" s="25" t="s">
        <v>10</v>
      </c>
      <c r="E120" s="25" t="s">
        <v>121</v>
      </c>
      <c r="F120" s="18"/>
      <c r="G120" s="19">
        <f>SUM(G121:G123)</f>
        <v>2000000</v>
      </c>
    </row>
    <row r="121" spans="1:7" ht="20.399999999999999" x14ac:dyDescent="0.25">
      <c r="A121" s="28" t="s">
        <v>24</v>
      </c>
      <c r="B121" s="28"/>
      <c r="C121" s="25" t="s">
        <v>34</v>
      </c>
      <c r="D121" s="25" t="s">
        <v>10</v>
      </c>
      <c r="E121" s="25" t="s">
        <v>121</v>
      </c>
      <c r="F121" s="18" t="s">
        <v>136</v>
      </c>
      <c r="G121" s="19">
        <v>50000</v>
      </c>
    </row>
    <row r="122" spans="1:7" x14ac:dyDescent="0.25">
      <c r="A122" s="24" t="s">
        <v>90</v>
      </c>
      <c r="B122" s="24"/>
      <c r="C122" s="25" t="s">
        <v>34</v>
      </c>
      <c r="D122" s="25" t="s">
        <v>10</v>
      </c>
      <c r="E122" s="25" t="s">
        <v>121</v>
      </c>
      <c r="F122" s="18" t="s">
        <v>19</v>
      </c>
      <c r="G122" s="19">
        <v>1901854.97</v>
      </c>
    </row>
    <row r="123" spans="1:7" x14ac:dyDescent="0.25">
      <c r="A123" s="24" t="s">
        <v>131</v>
      </c>
      <c r="B123" s="24"/>
      <c r="C123" s="25" t="s">
        <v>34</v>
      </c>
      <c r="D123" s="25" t="s">
        <v>10</v>
      </c>
      <c r="E123" s="25" t="s">
        <v>121</v>
      </c>
      <c r="F123" s="18" t="s">
        <v>132</v>
      </c>
      <c r="G123" s="19">
        <v>48145.03</v>
      </c>
    </row>
    <row r="124" spans="1:7" x14ac:dyDescent="0.25">
      <c r="A124" s="41" t="s">
        <v>91</v>
      </c>
      <c r="B124" s="41"/>
      <c r="C124" s="25"/>
      <c r="D124" s="25"/>
      <c r="E124" s="25"/>
      <c r="F124" s="18"/>
      <c r="G124" s="13">
        <f>SUM(G117,G114,G110,G78,G63,G52,G43,G8)</f>
        <v>146689033.22999999</v>
      </c>
    </row>
  </sheetData>
  <mergeCells count="8">
    <mergeCell ref="B1:G1"/>
    <mergeCell ref="G5:G6"/>
    <mergeCell ref="A5:A6"/>
    <mergeCell ref="B5:F5"/>
    <mergeCell ref="C2:G2"/>
    <mergeCell ref="A3:G3"/>
    <mergeCell ref="A4:E4"/>
    <mergeCell ref="F4:G4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Acer</cp:lastModifiedBy>
  <cp:lastPrinted>2021-09-23T03:45:33Z</cp:lastPrinted>
  <dcterms:created xsi:type="dcterms:W3CDTF">2007-09-27T04:48:00Z</dcterms:created>
  <dcterms:modified xsi:type="dcterms:W3CDTF">2021-10-15T08:45:13Z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