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210" activeTab="1"/>
  </bookViews>
  <sheets>
    <sheet name="пр3" sheetId="1" r:id="rId1"/>
    <sheet name="пр4 " sheetId="2" r:id="rId2"/>
  </sheets>
  <definedNames/>
  <calcPr fullCalcOnLoad="1"/>
</workbook>
</file>

<file path=xl/sharedStrings.xml><?xml version="1.0" encoding="utf-8"?>
<sst xmlns="http://schemas.openxmlformats.org/spreadsheetml/2006/main" count="1050" uniqueCount="163">
  <si>
    <t>Общегосударственные вопросы</t>
  </si>
  <si>
    <t>01</t>
  </si>
  <si>
    <t>раздел</t>
  </si>
  <si>
    <t>подраздел</t>
  </si>
  <si>
    <t>целевая статья</t>
  </si>
  <si>
    <t>вид расхода</t>
  </si>
  <si>
    <t>02</t>
  </si>
  <si>
    <t>00</t>
  </si>
  <si>
    <t>04</t>
  </si>
  <si>
    <t>Жилищно-коммунальное хозяйство</t>
  </si>
  <si>
    <t>05</t>
  </si>
  <si>
    <t>Коммунальное хозяйство</t>
  </si>
  <si>
    <t>Национальная оборона</t>
  </si>
  <si>
    <t>Мобилизационная и вневойсковая подготовка</t>
  </si>
  <si>
    <t>08</t>
  </si>
  <si>
    <t>Глава муниципального образования</t>
  </si>
  <si>
    <t>Другие общегосударственные вопросы</t>
  </si>
  <si>
    <t>Жилищное хозяйство</t>
  </si>
  <si>
    <t>Благоустройство</t>
  </si>
  <si>
    <t>Уличное освещение</t>
  </si>
  <si>
    <t>03</t>
  </si>
  <si>
    <t>Озеленение</t>
  </si>
  <si>
    <t>Другие вопросы в области жилищно-коммунального хозяйства</t>
  </si>
  <si>
    <t xml:space="preserve">05 </t>
  </si>
  <si>
    <t>ведомство</t>
  </si>
  <si>
    <t>Приложение 4 к Решению</t>
  </si>
  <si>
    <t>10</t>
  </si>
  <si>
    <t>Наименование</t>
  </si>
  <si>
    <t>Исполнено</t>
  </si>
  <si>
    <t>Физическая культура и спорт</t>
  </si>
  <si>
    <t>11</t>
  </si>
  <si>
    <t>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</si>
  <si>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</si>
  <si>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Кременкульское сельское поселение</t>
  </si>
  <si>
    <t>906</t>
  </si>
  <si>
    <t>12</t>
  </si>
  <si>
    <t xml:space="preserve">"Об исполнении бюджета Кременкульского </t>
  </si>
  <si>
    <t xml:space="preserve">Совета депутатов Кременкульского сельского </t>
  </si>
  <si>
    <t>Дорожное хозяйство (дорожные фонды)</t>
  </si>
  <si>
    <t>Национальная экономика</t>
  </si>
  <si>
    <t>13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</si>
  <si>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</si>
  <si>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</si>
  <si>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</si>
  <si>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</si>
  <si>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</si>
  <si>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</si>
  <si>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</si>
  <si>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852</t>
  </si>
  <si>
    <t>851</t>
  </si>
  <si>
    <t>242</t>
  </si>
  <si>
    <t>122</t>
  </si>
  <si>
    <t>540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</si>
  <si>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</si>
  <si>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</si>
  <si>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Закупка товаров, работ, услуг в целях капитального ремонта государственного (муниципального) имущества</t>
  </si>
  <si>
    <t>Обеспечение пожарной безопасности</t>
  </si>
  <si>
    <t>243</t>
  </si>
  <si>
    <t>414</t>
  </si>
  <si>
    <t>Массовый спорт</t>
  </si>
  <si>
    <t>000 00 00</t>
  </si>
  <si>
    <t>Функционирование высшего должностного лица субъекта Российиской Федерации и муниципального образования</t>
  </si>
  <si>
    <t>Центральный аппарат (местный бюджет)</t>
  </si>
  <si>
    <t xml:space="preserve">01 </t>
  </si>
  <si>
    <t>Закупка товаров, работ, услуг в сфере информационно-коммуникационных технологий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</si>
  <si>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</si>
  <si>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 xml:space="preserve">04 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</si>
  <si>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</si>
  <si>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</si>
  <si>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</si>
  <si>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</si>
  <si>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</si>
  <si>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Организация ритуальных услуг и содержание мест захоронения</t>
  </si>
  <si>
    <t>Культура и кинематография</t>
  </si>
  <si>
    <t>ВСЕГО</t>
  </si>
  <si>
    <t xml:space="preserve">Закупка товаров,работ,услуг в целях капитального ремонта государственного(муниципального) имущества </t>
  </si>
  <si>
    <t>853</t>
  </si>
  <si>
    <t>Приложение 3 к Решению</t>
  </si>
  <si>
    <t>9900420300</t>
  </si>
  <si>
    <t>129</t>
  </si>
  <si>
    <t>Взносы по обязательному страхованию на выплаты денежного содержания и иные выплаты работникам государственных (муниципальных) органов</t>
  </si>
  <si>
    <t>9900400000</t>
  </si>
  <si>
    <t>9900420400</t>
  </si>
  <si>
    <t>Финансовое обеспечение выполнения функций государственными органами</t>
  </si>
  <si>
    <t>Закупка товаров, работ, услуг в сфере информационно-коммуникационных услуг</t>
  </si>
  <si>
    <t>9908900000</t>
  </si>
  <si>
    <t>Уплата налога на имущество организаций, земельного и транспортного  налогов</t>
  </si>
  <si>
    <t>9908920400</t>
  </si>
  <si>
    <t>Уплата иных платежей</t>
  </si>
  <si>
    <t>Иные межбюджетные трансферты местным бюджетам</t>
  </si>
  <si>
    <t>9900300030</t>
  </si>
  <si>
    <t>9900311700</t>
  </si>
  <si>
    <t>Закупка товаров, работ услуг в целях капитального ремонта государственного (муниципального) имущества</t>
  </si>
  <si>
    <t>9900300000</t>
  </si>
  <si>
    <t>9900200000</t>
  </si>
  <si>
    <t>9900251180</t>
  </si>
  <si>
    <t>Иные расходы на реализацию отраслевых мероприятий</t>
  </si>
  <si>
    <t>9900700000</t>
  </si>
  <si>
    <t>Обеспечение первичных мер пожарной безопасности в части создания условий для организации добровольной пожарной охраны</t>
  </si>
  <si>
    <t>9900724600</t>
  </si>
  <si>
    <t>9900000000</t>
  </si>
  <si>
    <t>9900311200</t>
  </si>
  <si>
    <t>9900760020</t>
  </si>
  <si>
    <t>Расходы общегосударственного характера</t>
  </si>
  <si>
    <t>9900404030</t>
  </si>
  <si>
    <t>9900311300</t>
  </si>
  <si>
    <t>Прочие мероприятия в области жилищного хозяйства</t>
  </si>
  <si>
    <t>9900703530</t>
  </si>
  <si>
    <t>9900311100</t>
  </si>
  <si>
    <t>Модернизация,реконструкция,капитальный ремонт и строительство котельных,систем водоснабжения,водоотведения,систем электроснабжения,теплоснабжения,включая центральные тепловые пункты</t>
  </si>
  <si>
    <t>9900700050</t>
  </si>
  <si>
    <t>9900311400</t>
  </si>
  <si>
    <t>9900311500</t>
  </si>
  <si>
    <t>9900760310</t>
  </si>
  <si>
    <t>9900760330</t>
  </si>
  <si>
    <t>Организация и содержание мест захоронения</t>
  </si>
  <si>
    <t>9900760340</t>
  </si>
  <si>
    <t>Прочие мероприятия по благоустройству поселения</t>
  </si>
  <si>
    <t>9900760350</t>
  </si>
  <si>
    <t>Капитальные вложения в объекты муниципальной собственности</t>
  </si>
  <si>
    <t>9900900000</t>
  </si>
  <si>
    <t>Строительство газопровода и газовых сетей</t>
  </si>
  <si>
    <t>9900900040</t>
  </si>
  <si>
    <t>Бюджетные инвестиции в объекты капитального строительства государственной (муниципальной) собственности</t>
  </si>
  <si>
    <t>9900741600</t>
  </si>
  <si>
    <t>Мероприятия,реализуемые органами исполнительной власти</t>
  </si>
  <si>
    <t xml:space="preserve">Другие вопросы в области культуры, кинематографии </t>
  </si>
  <si>
    <t>9900771050</t>
  </si>
  <si>
    <t>Организация и проведение мероприятий в сфере физической культуры и спорта</t>
  </si>
  <si>
    <t>00000000</t>
  </si>
  <si>
    <t>831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</si>
  <si>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 также в результате деятельности учреждений</t>
  </si>
  <si>
    <t>9900482250</t>
  </si>
  <si>
    <t>Социальная политика</t>
  </si>
  <si>
    <t>0000000000</t>
  </si>
  <si>
    <t>Социальное обеспечение населения</t>
  </si>
  <si>
    <t>Непрограмные направления деятельности</t>
  </si>
  <si>
    <t>9900600000</t>
  </si>
  <si>
    <t>Реализация иных государственных функций в области социальной политики</t>
  </si>
  <si>
    <t>Пособия,компенсации и иные социальные выплаты гражданам,кроме публичных нормативных обязательств</t>
  </si>
  <si>
    <t>9900612750</t>
  </si>
  <si>
    <t>321</t>
  </si>
  <si>
    <t>Распределение бюджетных ассигнований бюджета Кременкульского сельского поселения на 2018 год разделам, подразделам, целевым статьям и видам расходов классификации расходов бюджета</t>
  </si>
  <si>
    <r>
      <t xml:space="preserve">поселения   от " </t>
    </r>
    <r>
      <rPr>
        <u val="single"/>
        <sz val="10"/>
        <rFont val="Times New Roman"/>
        <family val="1"/>
      </rPr>
      <t xml:space="preserve">30 </t>
    </r>
    <r>
      <rPr>
        <sz val="10"/>
        <rFont val="Times New Roman"/>
        <family val="1"/>
      </rPr>
      <t xml:space="preserve">"  мая 2019 года  № </t>
    </r>
    <r>
      <rPr>
        <u val="single"/>
        <sz val="10"/>
        <rFont val="Times New Roman"/>
        <family val="1"/>
      </rPr>
      <t>425</t>
    </r>
  </si>
  <si>
    <t>сельского поселения за 2018 год  "</t>
  </si>
  <si>
    <t xml:space="preserve">Ведомственная структура расходов бюджета Кременкульского сельского поселения на 2018 год </t>
  </si>
  <si>
    <t>2018 год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</si>
  <si>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 </t>
  </si>
  <si>
    <t>Реализация проекта "Формирование комфортной городской среды"</t>
  </si>
  <si>
    <t>99001L5550</t>
  </si>
  <si>
    <t>9900100000</t>
  </si>
  <si>
    <t>99001L55550</t>
  </si>
  <si>
    <t>Закупка товаров, работ и услуг для обеспечения государственных (муниципальных) нужд</t>
  </si>
  <si>
    <t>200</t>
  </si>
  <si>
    <t>000</t>
  </si>
  <si>
    <t>99007L5550</t>
  </si>
  <si>
    <t>Софинансирование. Реализация приоритетного проекта "Формирование комфортной городской среды"</t>
  </si>
  <si>
    <t>99007L55550</t>
  </si>
  <si>
    <t>Софинансирование. Реализация приоритетного проекта "Формирование комфортной городской среды" (за счет средств сельского поселения)</t>
  </si>
  <si>
    <t>99007S55551</t>
  </si>
  <si>
    <t>240</t>
  </si>
  <si>
    <t>9900711100</t>
  </si>
  <si>
    <t xml:space="preserve">Прочая закупка товаров, работ и услуг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</si>
</sst>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right"/>
    </xf>
    <xf numFmtId="4" fontId="4" fillId="0" borderId="0" xfId="0" applyNumberFormat="1" applyFont="1" applyBorder="1" applyAlignment="1">
      <alignment horizontal="right" wrapText="1" shrinkToFit="1"/>
    </xf>
    <xf numFmtId="4" fontId="7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4" fontId="6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5" fillId="11" borderId="10" xfId="0" applyNumberFormat="1" applyFont="1" applyFill="1" applyBorder="1" applyAlignment="1">
      <alignment horizontal="right" vertical="center"/>
    </xf>
    <xf numFmtId="4" fontId="4" fillId="34" borderId="0" xfId="0" applyNumberFormat="1" applyFont="1" applyFill="1" applyAlignment="1">
      <alignment/>
    </xf>
    <xf numFmtId="4" fontId="7" fillId="7" borderId="10" xfId="0" applyNumberFormat="1" applyFont="1" applyFill="1" applyBorder="1" applyAlignment="1">
      <alignment horizontal="right" vertical="center"/>
    </xf>
    <xf numFmtId="49" fontId="5" fillId="11" borderId="10" xfId="0" applyNumberFormat="1" applyFont="1" applyFill="1" applyBorder="1" applyAlignment="1">
      <alignment horizontal="center" vertical="center"/>
    </xf>
    <xf numFmtId="4" fontId="5" fillId="11" borderId="10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" fontId="7" fillId="7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12" fillId="11" borderId="1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5" fillId="11" borderId="10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7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7" borderId="10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 wrapText="1"/>
    </xf>
    <xf numFmtId="0" fontId="5" fillId="11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top" wrapText="1"/>
    </xf>
    <xf numFmtId="4" fontId="7" fillId="3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/>
    </xf>
    <xf numFmtId="0" fontId="5" fillId="7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9" fontId="5" fillId="11" borderId="10" xfId="0" applyNumberFormat="1" applyFont="1" applyFill="1" applyBorder="1" applyAlignment="1" applyProtection="1">
      <alignment horizontal="left" vertical="top" wrapText="1"/>
      <protection locked="0"/>
    </xf>
    <xf numFmtId="0" fontId="7" fillId="7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wrapText="1"/>
    </xf>
    <xf numFmtId="49" fontId="4" fillId="11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wrapText="1"/>
    </xf>
    <xf numFmtId="49" fontId="4" fillId="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2" xfId="0" applyFont="1" applyFill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textRotation="90"/>
    </xf>
    <xf numFmtId="49" fontId="5" fillId="0" borderId="13" xfId="0" applyNumberFormat="1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7.00390625" style="0" customWidth="1"/>
    <col min="2" max="2" width="5.875" style="0" customWidth="1"/>
    <col min="3" max="3" width="5.125" style="0" customWidth="1"/>
    <col min="4" max="4" width="12.00390625" style="0" customWidth="1"/>
    <col min="5" max="5" width="5.625" style="0" customWidth="1"/>
    <col min="6" max="6" width="15.875" style="0" customWidth="1"/>
    <col min="7" max="7" width="14.125" style="0" customWidth="1"/>
  </cols>
  <sheetData>
    <row r="1" spans="4:7" ht="12.75">
      <c r="D1" s="110" t="s">
        <v>77</v>
      </c>
      <c r="E1" s="110"/>
      <c r="F1" s="110"/>
      <c r="G1" s="110"/>
    </row>
    <row r="2" spans="4:7" ht="12.75">
      <c r="D2" s="110" t="s">
        <v>37</v>
      </c>
      <c r="E2" s="110"/>
      <c r="F2" s="110"/>
      <c r="G2" s="110"/>
    </row>
    <row r="3" spans="4:7" ht="12.75">
      <c r="D3" s="111" t="s">
        <v>143</v>
      </c>
      <c r="E3" s="112"/>
      <c r="F3" s="112"/>
      <c r="G3" s="112"/>
    </row>
    <row r="4" spans="4:8" ht="12.75" customHeight="1">
      <c r="D4" s="113" t="s">
        <v>36</v>
      </c>
      <c r="E4" s="113"/>
      <c r="F4" s="113"/>
      <c r="G4" s="113"/>
      <c r="H4" s="37"/>
    </row>
    <row r="5" spans="4:7" ht="13.5" customHeight="1">
      <c r="D5" s="114" t="s">
        <v>144</v>
      </c>
      <c r="E5" s="114"/>
      <c r="F5" s="114"/>
      <c r="G5" s="114"/>
    </row>
    <row r="6" ht="12.75">
      <c r="G6" s="101"/>
    </row>
    <row r="7" spans="1:7" ht="45" customHeight="1">
      <c r="A7" s="105" t="s">
        <v>142</v>
      </c>
      <c r="B7" s="105"/>
      <c r="C7" s="105"/>
      <c r="D7" s="105"/>
      <c r="E7" s="105"/>
      <c r="F7" s="105"/>
      <c r="G7" s="105"/>
    </row>
    <row r="10" spans="1:7" ht="12.75" customHeight="1">
      <c r="A10" s="106" t="s">
        <v>27</v>
      </c>
      <c r="B10" s="108" t="s">
        <v>2</v>
      </c>
      <c r="C10" s="108" t="s">
        <v>3</v>
      </c>
      <c r="D10" s="115" t="s">
        <v>4</v>
      </c>
      <c r="E10" s="108" t="s">
        <v>5</v>
      </c>
      <c r="F10" s="103" t="s">
        <v>146</v>
      </c>
      <c r="G10" s="103" t="s">
        <v>28</v>
      </c>
    </row>
    <row r="11" spans="1:7" ht="49.5" customHeight="1">
      <c r="A11" s="107"/>
      <c r="B11" s="109"/>
      <c r="C11" s="109"/>
      <c r="D11" s="116"/>
      <c r="E11" s="109"/>
      <c r="F11" s="104"/>
      <c r="G11" s="104"/>
    </row>
    <row r="12" spans="1:7" ht="13.5">
      <c r="A12" s="15" t="s">
        <v>33</v>
      </c>
      <c r="B12" s="20"/>
      <c r="C12" s="21"/>
      <c r="D12" s="22"/>
      <c r="E12" s="21"/>
      <c r="F12" s="28"/>
      <c r="G12" s="28"/>
    </row>
    <row r="13" spans="1:7" ht="12.75">
      <c r="A13" s="62" t="s">
        <v>0</v>
      </c>
      <c r="B13" s="48" t="s">
        <v>1</v>
      </c>
      <c r="C13" s="48" t="s">
        <v>7</v>
      </c>
      <c r="D13" s="48"/>
      <c r="E13" s="48"/>
      <c r="F13" s="49">
        <f>SUM(F14,F18,F20,F27,F31)</f>
        <v>17979052.62</v>
      </c>
      <c r="G13" s="49">
        <f>SUM(G14,G18,G20,G27,G31)</f>
        <v>17927672.56</v>
      </c>
    </row>
    <row r="14" spans="1:7" ht="24" customHeight="1">
      <c r="A14" s="63" t="s">
        <v>61</v>
      </c>
      <c r="B14" s="50" t="s">
        <v>1</v>
      </c>
      <c r="C14" s="50" t="s">
        <v>6</v>
      </c>
      <c r="D14" s="50" t="s">
        <v>60</v>
      </c>
      <c r="E14" s="50"/>
      <c r="F14" s="51">
        <f>F15</f>
        <v>1368019.74</v>
      </c>
      <c r="G14" s="51">
        <f>G15</f>
        <v>1368019.74</v>
      </c>
    </row>
    <row r="15" spans="1:7" ht="13.5" customHeight="1">
      <c r="A15" s="64" t="s">
        <v>15</v>
      </c>
      <c r="B15" s="52" t="s">
        <v>1</v>
      </c>
      <c r="C15" s="52" t="s">
        <v>6</v>
      </c>
      <c r="D15" s="52" t="s">
        <v>78</v>
      </c>
      <c r="E15" s="52"/>
      <c r="F15" s="53">
        <f>SUM(F16:F17)</f>
        <v>1368019.74</v>
      </c>
      <c r="G15" s="53">
        <f>SUM(G16:G17)</f>
        <v>1368019.74</v>
      </c>
    </row>
    <row r="16" spans="1:7" ht="25.5">
      <c r="A16" s="64" t="s">
        <v>41</v>
      </c>
      <c r="B16" s="52" t="s">
        <v>1</v>
      </c>
      <c r="C16" s="52" t="s">
        <v>6</v>
      </c>
      <c r="D16" s="52" t="s">
        <v>78</v>
      </c>
      <c r="E16" s="52" t="s">
        <v>42</v>
      </c>
      <c r="F16" s="53">
        <v>1059726.56</v>
      </c>
      <c r="G16" s="25">
        <v>1059726.56</v>
      </c>
    </row>
    <row r="17" spans="1:7" ht="38.25">
      <c r="A17" s="64" t="s">
        <v>80</v>
      </c>
      <c r="B17" s="23" t="s">
        <v>1</v>
      </c>
      <c r="C17" s="23" t="s">
        <v>6</v>
      </c>
      <c r="D17" s="23" t="s">
        <v>78</v>
      </c>
      <c r="E17" s="23" t="s">
        <v>79</v>
      </c>
      <c r="F17" s="53">
        <v>308293.18</v>
      </c>
      <c r="G17" s="25">
        <v>308293.18</v>
      </c>
    </row>
    <row r="18" spans="1:7" ht="40.5" customHeight="1">
      <c r="A18" s="63" t="s">
        <v>32</v>
      </c>
      <c r="B18" s="50" t="s">
        <v>1</v>
      </c>
      <c r="C18" s="50" t="s">
        <v>20</v>
      </c>
      <c r="D18" s="50" t="s">
        <v>81</v>
      </c>
      <c r="E18" s="50"/>
      <c r="F18" s="51">
        <f>SUM(F19)</f>
        <v>17547.47</v>
      </c>
      <c r="G18" s="47">
        <f>SUM(G19)</f>
        <v>17547.47</v>
      </c>
    </row>
    <row r="19" spans="1:7" ht="21.75" customHeight="1">
      <c r="A19" s="64" t="s">
        <v>43</v>
      </c>
      <c r="B19" s="23" t="s">
        <v>1</v>
      </c>
      <c r="C19" s="23" t="s">
        <v>20</v>
      </c>
      <c r="D19" s="23" t="s">
        <v>82</v>
      </c>
      <c r="E19" s="23" t="s">
        <v>44</v>
      </c>
      <c r="F19" s="53">
        <v>17547.47</v>
      </c>
      <c r="G19" s="25">
        <v>17547.47</v>
      </c>
    </row>
    <row r="20" spans="1:7" ht="13.5" customHeight="1">
      <c r="A20" s="76" t="s">
        <v>62</v>
      </c>
      <c r="B20" s="50" t="s">
        <v>63</v>
      </c>
      <c r="C20" s="50" t="s">
        <v>8</v>
      </c>
      <c r="D20" s="50" t="s">
        <v>81</v>
      </c>
      <c r="E20" s="50"/>
      <c r="F20" s="51">
        <f>F21</f>
        <v>11614608.34</v>
      </c>
      <c r="G20" s="51">
        <f>G21</f>
        <v>11607628.28</v>
      </c>
    </row>
    <row r="21" spans="1:7" ht="12" customHeight="1">
      <c r="A21" s="65" t="s">
        <v>83</v>
      </c>
      <c r="B21" s="23" t="s">
        <v>1</v>
      </c>
      <c r="C21" s="23" t="s">
        <v>8</v>
      </c>
      <c r="D21" s="23" t="s">
        <v>82</v>
      </c>
      <c r="E21" s="23"/>
      <c r="F21" s="43">
        <f>SUM(F22:F26)</f>
        <v>11614608.34</v>
      </c>
      <c r="G21" s="43">
        <f>SUM(G22:G26)</f>
        <v>11607628.28</v>
      </c>
    </row>
    <row r="22" spans="1:7" ht="23.25" customHeight="1">
      <c r="A22" s="64" t="s">
        <v>41</v>
      </c>
      <c r="B22" s="52" t="s">
        <v>1</v>
      </c>
      <c r="C22" s="52" t="s">
        <v>8</v>
      </c>
      <c r="D22" s="52" t="s">
        <v>82</v>
      </c>
      <c r="E22" s="52" t="s">
        <v>42</v>
      </c>
      <c r="F22" s="53">
        <v>5729497.15</v>
      </c>
      <c r="G22" s="25">
        <v>5729497.15</v>
      </c>
    </row>
    <row r="23" spans="1:7" ht="27" customHeight="1">
      <c r="A23" s="67" t="s">
        <v>45</v>
      </c>
      <c r="B23" s="55" t="s">
        <v>1</v>
      </c>
      <c r="C23" s="55" t="s">
        <v>8</v>
      </c>
      <c r="D23" s="55" t="s">
        <v>82</v>
      </c>
      <c r="E23" s="55" t="s">
        <v>51</v>
      </c>
      <c r="F23" s="56">
        <v>72014.19</v>
      </c>
      <c r="G23" s="25">
        <v>72014.19</v>
      </c>
    </row>
    <row r="24" spans="1:7" ht="24" customHeight="1">
      <c r="A24" s="64" t="s">
        <v>80</v>
      </c>
      <c r="B24" s="55" t="s">
        <v>1</v>
      </c>
      <c r="C24" s="55" t="s">
        <v>8</v>
      </c>
      <c r="D24" s="55" t="s">
        <v>82</v>
      </c>
      <c r="E24" s="55" t="s">
        <v>79</v>
      </c>
      <c r="F24" s="56">
        <v>1748650.19</v>
      </c>
      <c r="G24" s="25">
        <v>1748650.18</v>
      </c>
    </row>
    <row r="25" spans="1:7" ht="21.75" customHeight="1">
      <c r="A25" s="68" t="s">
        <v>64</v>
      </c>
      <c r="B25" s="23" t="s">
        <v>1</v>
      </c>
      <c r="C25" s="23" t="s">
        <v>8</v>
      </c>
      <c r="D25" s="23" t="s">
        <v>82</v>
      </c>
      <c r="E25" s="23" t="s">
        <v>50</v>
      </c>
      <c r="F25" s="53">
        <v>907780.78</v>
      </c>
      <c r="G25" s="25">
        <v>900800.73</v>
      </c>
    </row>
    <row r="26" spans="1:7" ht="21.75" customHeight="1">
      <c r="A26" s="64" t="s">
        <v>43</v>
      </c>
      <c r="B26" s="52" t="s">
        <v>1</v>
      </c>
      <c r="C26" s="52" t="s">
        <v>8</v>
      </c>
      <c r="D26" s="52" t="s">
        <v>82</v>
      </c>
      <c r="E26" s="52" t="s">
        <v>44</v>
      </c>
      <c r="F26" s="53">
        <v>3156666.03</v>
      </c>
      <c r="G26" s="25">
        <v>3156666.03</v>
      </c>
    </row>
    <row r="27" spans="1:7" ht="25.5" customHeight="1">
      <c r="A27" s="77" t="s">
        <v>86</v>
      </c>
      <c r="B27" s="50" t="s">
        <v>1</v>
      </c>
      <c r="C27" s="50" t="s">
        <v>8</v>
      </c>
      <c r="D27" s="50" t="s">
        <v>85</v>
      </c>
      <c r="E27" s="50"/>
      <c r="F27" s="51">
        <f>SUM(F28:F30)</f>
        <v>179663</v>
      </c>
      <c r="G27" s="51">
        <f>SUM(G28:G30)</f>
        <v>179663</v>
      </c>
    </row>
    <row r="28" spans="1:7" ht="16.5" customHeight="1">
      <c r="A28" s="70" t="s">
        <v>46</v>
      </c>
      <c r="B28" s="52" t="s">
        <v>1</v>
      </c>
      <c r="C28" s="52" t="s">
        <v>8</v>
      </c>
      <c r="D28" s="52" t="s">
        <v>87</v>
      </c>
      <c r="E28" s="52" t="s">
        <v>49</v>
      </c>
      <c r="F28" s="53">
        <v>41934</v>
      </c>
      <c r="G28" s="25">
        <v>41934</v>
      </c>
    </row>
    <row r="29" spans="1:7" ht="16.5" customHeight="1">
      <c r="A29" s="70" t="s">
        <v>47</v>
      </c>
      <c r="B29" s="52" t="s">
        <v>1</v>
      </c>
      <c r="C29" s="52" t="s">
        <v>8</v>
      </c>
      <c r="D29" s="52" t="s">
        <v>87</v>
      </c>
      <c r="E29" s="52" t="s">
        <v>48</v>
      </c>
      <c r="F29" s="53">
        <v>137729</v>
      </c>
      <c r="G29" s="44">
        <v>137729</v>
      </c>
    </row>
    <row r="30" spans="1:7" ht="16.5" customHeight="1">
      <c r="A30" s="70" t="s">
        <v>88</v>
      </c>
      <c r="B30" s="52" t="s">
        <v>1</v>
      </c>
      <c r="C30" s="52" t="s">
        <v>8</v>
      </c>
      <c r="D30" s="52" t="s">
        <v>87</v>
      </c>
      <c r="E30" s="52" t="s">
        <v>76</v>
      </c>
      <c r="F30" s="53">
        <v>0</v>
      </c>
      <c r="G30" s="44">
        <v>0</v>
      </c>
    </row>
    <row r="31" spans="1:7" ht="10.5" customHeight="1">
      <c r="A31" s="63" t="s">
        <v>16</v>
      </c>
      <c r="B31" s="50" t="s">
        <v>1</v>
      </c>
      <c r="C31" s="50" t="s">
        <v>40</v>
      </c>
      <c r="D31" s="50" t="s">
        <v>93</v>
      </c>
      <c r="E31" s="50"/>
      <c r="F31" s="51">
        <f>SUM(F32:F35)</f>
        <v>4799214.07</v>
      </c>
      <c r="G31" s="51">
        <f>SUM(G32:G35)</f>
        <v>4754814.07</v>
      </c>
    </row>
    <row r="32" spans="1:7" ht="13.5" customHeight="1">
      <c r="A32" s="65" t="s">
        <v>89</v>
      </c>
      <c r="B32" s="66" t="s">
        <v>1</v>
      </c>
      <c r="C32" s="66" t="s">
        <v>40</v>
      </c>
      <c r="D32" s="52" t="s">
        <v>90</v>
      </c>
      <c r="E32" s="52" t="s">
        <v>52</v>
      </c>
      <c r="F32" s="58">
        <v>131860</v>
      </c>
      <c r="G32" s="43">
        <v>131860</v>
      </c>
    </row>
    <row r="33" spans="1:7" ht="13.5" customHeight="1">
      <c r="A33" s="64" t="s">
        <v>43</v>
      </c>
      <c r="B33" s="66" t="s">
        <v>1</v>
      </c>
      <c r="C33" s="66" t="s">
        <v>40</v>
      </c>
      <c r="D33" s="52" t="s">
        <v>91</v>
      </c>
      <c r="E33" s="52" t="s">
        <v>44</v>
      </c>
      <c r="F33" s="56">
        <v>2958</v>
      </c>
      <c r="G33" s="25">
        <v>2958</v>
      </c>
    </row>
    <row r="34" spans="1:7" ht="27" customHeight="1">
      <c r="A34" s="64" t="s">
        <v>92</v>
      </c>
      <c r="B34" s="66" t="s">
        <v>1</v>
      </c>
      <c r="C34" s="66" t="s">
        <v>40</v>
      </c>
      <c r="D34" s="52" t="s">
        <v>82</v>
      </c>
      <c r="E34" s="52" t="s">
        <v>44</v>
      </c>
      <c r="F34" s="56">
        <v>4506913.07</v>
      </c>
      <c r="G34" s="25">
        <v>4462513.07</v>
      </c>
    </row>
    <row r="35" spans="1:7" ht="76.5" customHeight="1">
      <c r="A35" s="120" t="s">
        <v>131</v>
      </c>
      <c r="B35" s="66" t="s">
        <v>1</v>
      </c>
      <c r="C35" s="66" t="s">
        <v>40</v>
      </c>
      <c r="D35" s="52" t="s">
        <v>82</v>
      </c>
      <c r="E35" s="52" t="s">
        <v>130</v>
      </c>
      <c r="F35" s="56">
        <v>157483</v>
      </c>
      <c r="G35" s="44">
        <v>157483</v>
      </c>
    </row>
    <row r="36" spans="1:7" ht="23.25" customHeight="1">
      <c r="A36" s="79" t="s">
        <v>12</v>
      </c>
      <c r="B36" s="48" t="s">
        <v>6</v>
      </c>
      <c r="C36" s="48" t="s">
        <v>7</v>
      </c>
      <c r="D36" s="48"/>
      <c r="E36" s="48"/>
      <c r="F36" s="49">
        <f>F37</f>
        <v>217000.00000000003</v>
      </c>
      <c r="G36" s="45">
        <f>SUM(G37)</f>
        <v>217000.00000000003</v>
      </c>
    </row>
    <row r="37" spans="1:7" ht="23.25" customHeight="1">
      <c r="A37" s="63" t="s">
        <v>13</v>
      </c>
      <c r="B37" s="50" t="s">
        <v>6</v>
      </c>
      <c r="C37" s="50" t="s">
        <v>20</v>
      </c>
      <c r="D37" s="50" t="s">
        <v>94</v>
      </c>
      <c r="E37" s="50"/>
      <c r="F37" s="51">
        <f>F38</f>
        <v>217000.00000000003</v>
      </c>
      <c r="G37" s="47">
        <f>SUM(G38)</f>
        <v>217000.00000000003</v>
      </c>
    </row>
    <row r="38" spans="1:7" ht="12" customHeight="1">
      <c r="A38" s="64" t="s">
        <v>53</v>
      </c>
      <c r="B38" s="52" t="s">
        <v>6</v>
      </c>
      <c r="C38" s="52" t="s">
        <v>20</v>
      </c>
      <c r="D38" s="52" t="s">
        <v>95</v>
      </c>
      <c r="E38" s="52"/>
      <c r="F38" s="25">
        <f>SUM(F39:F42)</f>
        <v>217000.00000000003</v>
      </c>
      <c r="G38" s="25">
        <f>SUM(G39:G42)</f>
        <v>217000.00000000003</v>
      </c>
    </row>
    <row r="39" spans="1:7" ht="12.75" customHeight="1">
      <c r="A39" s="64" t="s">
        <v>41</v>
      </c>
      <c r="B39" s="52" t="s">
        <v>6</v>
      </c>
      <c r="C39" s="52" t="s">
        <v>20</v>
      </c>
      <c r="D39" s="52" t="s">
        <v>95</v>
      </c>
      <c r="E39" s="52" t="s">
        <v>42</v>
      </c>
      <c r="F39" s="53">
        <v>158298.69</v>
      </c>
      <c r="G39" s="25">
        <v>158298.69</v>
      </c>
    </row>
    <row r="40" spans="1:7" ht="27" customHeight="1">
      <c r="A40" s="64" t="s">
        <v>80</v>
      </c>
      <c r="B40" s="52" t="s">
        <v>6</v>
      </c>
      <c r="C40" s="52" t="s">
        <v>20</v>
      </c>
      <c r="D40" s="52" t="s">
        <v>95</v>
      </c>
      <c r="E40" s="52" t="s">
        <v>79</v>
      </c>
      <c r="F40" s="53">
        <v>46814.58</v>
      </c>
      <c r="G40" s="44">
        <v>46814.58</v>
      </c>
    </row>
    <row r="41" spans="1:7" ht="22.5" customHeight="1">
      <c r="A41" s="68" t="s">
        <v>64</v>
      </c>
      <c r="B41" s="52" t="s">
        <v>6</v>
      </c>
      <c r="C41" s="52" t="s">
        <v>20</v>
      </c>
      <c r="D41" s="52" t="s">
        <v>95</v>
      </c>
      <c r="E41" s="52" t="s">
        <v>50</v>
      </c>
      <c r="F41" s="53">
        <v>4916.67</v>
      </c>
      <c r="G41" s="43">
        <v>4916.67</v>
      </c>
    </row>
    <row r="42" spans="1:7" ht="25.5">
      <c r="A42" s="64" t="s">
        <v>43</v>
      </c>
      <c r="B42" s="52" t="s">
        <v>6</v>
      </c>
      <c r="C42" s="52" t="s">
        <v>20</v>
      </c>
      <c r="D42" s="52" t="s">
        <v>95</v>
      </c>
      <c r="E42" s="52" t="s">
        <v>44</v>
      </c>
      <c r="F42" s="53">
        <v>6970.06</v>
      </c>
      <c r="G42" s="43">
        <v>6970.06</v>
      </c>
    </row>
    <row r="43" spans="1:7" ht="22.5" customHeight="1">
      <c r="A43" s="79" t="s">
        <v>54</v>
      </c>
      <c r="B43" s="48" t="s">
        <v>20</v>
      </c>
      <c r="C43" s="48" t="s">
        <v>7</v>
      </c>
      <c r="D43" s="48"/>
      <c r="E43" s="48"/>
      <c r="F43" s="49">
        <f>SUM(F44)</f>
        <v>2328903.05</v>
      </c>
      <c r="G43" s="49">
        <f>SUM(G44)</f>
        <v>2328903.05</v>
      </c>
    </row>
    <row r="44" spans="1:7" ht="22.5" customHeight="1">
      <c r="A44" s="63" t="s">
        <v>56</v>
      </c>
      <c r="B44" s="50" t="s">
        <v>20</v>
      </c>
      <c r="C44" s="50" t="s">
        <v>26</v>
      </c>
      <c r="D44" s="50" t="s">
        <v>100</v>
      </c>
      <c r="E44" s="50"/>
      <c r="F44" s="51">
        <f>F45</f>
        <v>2328903.05</v>
      </c>
      <c r="G44" s="47">
        <f>SUM(G45)</f>
        <v>2328903.05</v>
      </c>
    </row>
    <row r="45" spans="1:7" ht="14.25" customHeight="1">
      <c r="A45" s="64" t="s">
        <v>96</v>
      </c>
      <c r="B45" s="52" t="s">
        <v>20</v>
      </c>
      <c r="C45" s="52" t="s">
        <v>26</v>
      </c>
      <c r="D45" s="52" t="s">
        <v>97</v>
      </c>
      <c r="E45" s="52"/>
      <c r="F45" s="53">
        <f>F46</f>
        <v>2328903.05</v>
      </c>
      <c r="G45" s="43">
        <f>G46</f>
        <v>2328903.05</v>
      </c>
    </row>
    <row r="46" spans="1:7" ht="25.5">
      <c r="A46" s="64" t="s">
        <v>98</v>
      </c>
      <c r="B46" s="52" t="s">
        <v>20</v>
      </c>
      <c r="C46" s="52" t="s">
        <v>26</v>
      </c>
      <c r="D46" s="52" t="s">
        <v>99</v>
      </c>
      <c r="E46" s="52"/>
      <c r="F46" s="53">
        <f>F47</f>
        <v>2328903.05</v>
      </c>
      <c r="G46" s="36">
        <f>SUM(G47)</f>
        <v>2328903.05</v>
      </c>
    </row>
    <row r="47" spans="1:7" ht="16.5" customHeight="1">
      <c r="A47" s="64" t="s">
        <v>43</v>
      </c>
      <c r="B47" s="52" t="s">
        <v>20</v>
      </c>
      <c r="C47" s="52" t="s">
        <v>26</v>
      </c>
      <c r="D47" s="52" t="s">
        <v>99</v>
      </c>
      <c r="E47" s="52" t="s">
        <v>44</v>
      </c>
      <c r="F47" s="53">
        <v>2328903.05</v>
      </c>
      <c r="G47" s="36">
        <v>2328903.05</v>
      </c>
    </row>
    <row r="48" spans="1:7" ht="21" customHeight="1">
      <c r="A48" s="79" t="s">
        <v>39</v>
      </c>
      <c r="B48" s="48" t="s">
        <v>8</v>
      </c>
      <c r="C48" s="48" t="s">
        <v>7</v>
      </c>
      <c r="D48" s="48"/>
      <c r="E48" s="48"/>
      <c r="F48" s="49">
        <f>F49+F55</f>
        <v>47678989.99</v>
      </c>
      <c r="G48" s="45">
        <f>SUM(G49+G55)</f>
        <v>47678989.99</v>
      </c>
    </row>
    <row r="49" spans="1:7" ht="22.5" customHeight="1">
      <c r="A49" s="82" t="s">
        <v>38</v>
      </c>
      <c r="B49" s="50" t="s">
        <v>8</v>
      </c>
      <c r="C49" s="50" t="s">
        <v>31</v>
      </c>
      <c r="D49" s="50" t="s">
        <v>129</v>
      </c>
      <c r="E49" s="50"/>
      <c r="F49" s="51">
        <f>SUM(F53,F51)</f>
        <v>47102147.29</v>
      </c>
      <c r="G49" s="51">
        <f>SUM(G53,G51)</f>
        <v>47102147.29</v>
      </c>
    </row>
    <row r="50" spans="1:7" ht="15.75" customHeight="1">
      <c r="A50" s="68" t="s">
        <v>89</v>
      </c>
      <c r="B50" s="55" t="s">
        <v>8</v>
      </c>
      <c r="C50" s="55" t="s">
        <v>31</v>
      </c>
      <c r="D50" s="55" t="s">
        <v>93</v>
      </c>
      <c r="E50" s="55"/>
      <c r="F50" s="58"/>
      <c r="G50" s="24"/>
    </row>
    <row r="51" spans="1:7" ht="14.25" customHeight="1">
      <c r="A51" s="67" t="s">
        <v>65</v>
      </c>
      <c r="B51" s="55" t="s">
        <v>8</v>
      </c>
      <c r="C51" s="55" t="s">
        <v>31</v>
      </c>
      <c r="D51" s="55" t="s">
        <v>101</v>
      </c>
      <c r="E51" s="55"/>
      <c r="F51" s="56">
        <f>SUM(F52)</f>
        <v>1517150</v>
      </c>
      <c r="G51" s="56">
        <f>SUM(G52)</f>
        <v>1517150</v>
      </c>
    </row>
    <row r="52" spans="1:7" ht="14.25" customHeight="1">
      <c r="A52" s="71" t="s">
        <v>55</v>
      </c>
      <c r="B52" s="55" t="s">
        <v>8</v>
      </c>
      <c r="C52" s="55" t="s">
        <v>31</v>
      </c>
      <c r="D52" s="55" t="s">
        <v>101</v>
      </c>
      <c r="E52" s="55" t="s">
        <v>44</v>
      </c>
      <c r="F52" s="56">
        <v>1517150</v>
      </c>
      <c r="G52" s="43">
        <v>1517150</v>
      </c>
    </row>
    <row r="53" spans="1:7" ht="23.25" customHeight="1">
      <c r="A53" s="71" t="s">
        <v>96</v>
      </c>
      <c r="B53" s="23" t="s">
        <v>8</v>
      </c>
      <c r="C53" s="23" t="s">
        <v>31</v>
      </c>
      <c r="D53" s="23" t="s">
        <v>97</v>
      </c>
      <c r="E53" s="23"/>
      <c r="F53" s="25">
        <f>SUM(F54:F54)</f>
        <v>45584997.29</v>
      </c>
      <c r="G53" s="25">
        <f>SUM(G54:G54)</f>
        <v>45584997.29</v>
      </c>
    </row>
    <row r="54" spans="1:7" ht="25.5">
      <c r="A54" s="64" t="s">
        <v>43</v>
      </c>
      <c r="B54" s="23" t="s">
        <v>66</v>
      </c>
      <c r="C54" s="23" t="s">
        <v>31</v>
      </c>
      <c r="D54" s="23" t="s">
        <v>102</v>
      </c>
      <c r="E54" s="23" t="s">
        <v>44</v>
      </c>
      <c r="F54" s="53">
        <v>45584997.29</v>
      </c>
      <c r="G54" s="25">
        <v>45584997.29</v>
      </c>
    </row>
    <row r="55" spans="1:7" ht="15" customHeight="1">
      <c r="A55" s="63" t="s">
        <v>67</v>
      </c>
      <c r="B55" s="50" t="s">
        <v>8</v>
      </c>
      <c r="C55" s="50" t="s">
        <v>35</v>
      </c>
      <c r="D55" s="50" t="s">
        <v>100</v>
      </c>
      <c r="E55" s="50"/>
      <c r="F55" s="51">
        <f>SUM(F56)</f>
        <v>576842.7</v>
      </c>
      <c r="G55" s="47">
        <f>SUM(G56)</f>
        <v>576842.7</v>
      </c>
    </row>
    <row r="56" spans="1:7" ht="23.25" customHeight="1">
      <c r="A56" s="64" t="s">
        <v>103</v>
      </c>
      <c r="B56" s="23" t="s">
        <v>8</v>
      </c>
      <c r="C56" s="23" t="s">
        <v>35</v>
      </c>
      <c r="D56" s="23" t="s">
        <v>81</v>
      </c>
      <c r="E56" s="23"/>
      <c r="F56" s="53">
        <f>SUM(F57:F58)</f>
        <v>576842.7</v>
      </c>
      <c r="G56" s="44">
        <f>SUM(G57:G58)</f>
        <v>576842.7</v>
      </c>
    </row>
    <row r="57" spans="1:7" ht="12.75" customHeight="1">
      <c r="A57" s="64" t="s">
        <v>68</v>
      </c>
      <c r="B57" s="23" t="s">
        <v>8</v>
      </c>
      <c r="C57" s="23" t="s">
        <v>35</v>
      </c>
      <c r="D57" s="23" t="s">
        <v>104</v>
      </c>
      <c r="E57" s="23" t="s">
        <v>44</v>
      </c>
      <c r="F57" s="53">
        <v>447690.7</v>
      </c>
      <c r="G57" s="24">
        <v>447690.7</v>
      </c>
    </row>
    <row r="58" spans="1:7" ht="25.5">
      <c r="A58" s="64" t="s">
        <v>43</v>
      </c>
      <c r="B58" s="23" t="s">
        <v>8</v>
      </c>
      <c r="C58" s="23" t="s">
        <v>35</v>
      </c>
      <c r="D58" s="23" t="s">
        <v>132</v>
      </c>
      <c r="E58" s="23" t="s">
        <v>44</v>
      </c>
      <c r="F58" s="53">
        <v>129152</v>
      </c>
      <c r="G58" s="24">
        <v>129152</v>
      </c>
    </row>
    <row r="59" spans="1:7" ht="12.75">
      <c r="A59" s="79" t="s">
        <v>9</v>
      </c>
      <c r="B59" s="48" t="s">
        <v>10</v>
      </c>
      <c r="C59" s="48" t="s">
        <v>7</v>
      </c>
      <c r="D59" s="48"/>
      <c r="E59" s="48"/>
      <c r="F59" s="49">
        <f>SUM(F60,F68,F76,F106)</f>
        <v>28530482.62</v>
      </c>
      <c r="G59" s="45">
        <f>SUM(G60+G68+G76+G106)</f>
        <v>25141298.56</v>
      </c>
    </row>
    <row r="60" spans="1:7" ht="23.25" customHeight="1">
      <c r="A60" s="63" t="s">
        <v>17</v>
      </c>
      <c r="B60" s="50" t="s">
        <v>10</v>
      </c>
      <c r="C60" s="50" t="s">
        <v>1</v>
      </c>
      <c r="D60" s="50" t="s">
        <v>100</v>
      </c>
      <c r="E60" s="50"/>
      <c r="F60" s="51">
        <f>SUM(F61,F64)</f>
        <v>3800.64</v>
      </c>
      <c r="G60" s="51">
        <f>SUM(G61,G64)</f>
        <v>3800.64</v>
      </c>
    </row>
    <row r="61" spans="1:7" ht="20.25" customHeight="1">
      <c r="A61" s="68" t="s">
        <v>89</v>
      </c>
      <c r="B61" s="52" t="s">
        <v>10</v>
      </c>
      <c r="C61" s="52" t="s">
        <v>1</v>
      </c>
      <c r="D61" s="52" t="s">
        <v>93</v>
      </c>
      <c r="E61" s="52"/>
      <c r="F61" s="72">
        <f>F62</f>
        <v>3800.64</v>
      </c>
      <c r="G61" s="43">
        <f>SUM(G62)</f>
        <v>3800.64</v>
      </c>
    </row>
    <row r="62" spans="1:7" ht="12.75" customHeight="1">
      <c r="A62" s="67" t="s">
        <v>69</v>
      </c>
      <c r="B62" s="52" t="s">
        <v>10</v>
      </c>
      <c r="C62" s="52" t="s">
        <v>1</v>
      </c>
      <c r="D62" s="52" t="s">
        <v>105</v>
      </c>
      <c r="E62" s="52"/>
      <c r="F62" s="53">
        <f>SUM(F63)</f>
        <v>3800.64</v>
      </c>
      <c r="G62" s="25">
        <f>SUM(G63)</f>
        <v>3800.64</v>
      </c>
    </row>
    <row r="63" spans="1:7" ht="12" customHeight="1">
      <c r="A63" s="64" t="s">
        <v>43</v>
      </c>
      <c r="B63" s="55" t="s">
        <v>10</v>
      </c>
      <c r="C63" s="55" t="s">
        <v>1</v>
      </c>
      <c r="D63" s="52" t="s">
        <v>105</v>
      </c>
      <c r="E63" s="55" t="s">
        <v>44</v>
      </c>
      <c r="F63" s="56">
        <v>3800.64</v>
      </c>
      <c r="G63" s="25">
        <v>3800.64</v>
      </c>
    </row>
    <row r="64" spans="1:7" ht="12.75">
      <c r="A64" s="71" t="s">
        <v>96</v>
      </c>
      <c r="B64" s="55" t="s">
        <v>10</v>
      </c>
      <c r="C64" s="55" t="s">
        <v>1</v>
      </c>
      <c r="D64" s="52" t="s">
        <v>97</v>
      </c>
      <c r="E64" s="55"/>
      <c r="F64" s="56">
        <f>SUM(F65)</f>
        <v>0</v>
      </c>
      <c r="G64" s="56">
        <f>SUM(G65)</f>
        <v>0</v>
      </c>
    </row>
    <row r="65" spans="1:7" ht="12.75">
      <c r="A65" s="64" t="s">
        <v>106</v>
      </c>
      <c r="B65" s="55" t="s">
        <v>10</v>
      </c>
      <c r="C65" s="55" t="s">
        <v>1</v>
      </c>
      <c r="D65" s="52" t="s">
        <v>107</v>
      </c>
      <c r="E65" s="55"/>
      <c r="F65" s="56">
        <f>SUM(F66:F67)</f>
        <v>0</v>
      </c>
      <c r="G65" s="56">
        <f>SUM(G66:G67)</f>
        <v>0</v>
      </c>
    </row>
    <row r="66" spans="1:7" ht="25.5">
      <c r="A66" s="64" t="s">
        <v>75</v>
      </c>
      <c r="B66" s="55" t="s">
        <v>10</v>
      </c>
      <c r="C66" s="55" t="s">
        <v>1</v>
      </c>
      <c r="D66" s="52" t="s">
        <v>107</v>
      </c>
      <c r="E66" s="55" t="s">
        <v>57</v>
      </c>
      <c r="F66" s="56">
        <v>0</v>
      </c>
      <c r="G66" s="25">
        <v>0</v>
      </c>
    </row>
    <row r="67" spans="1:7" ht="25.5">
      <c r="A67" s="64" t="s">
        <v>43</v>
      </c>
      <c r="B67" s="55" t="s">
        <v>10</v>
      </c>
      <c r="C67" s="55" t="s">
        <v>1</v>
      </c>
      <c r="D67" s="52" t="s">
        <v>107</v>
      </c>
      <c r="E67" s="55" t="s">
        <v>44</v>
      </c>
      <c r="F67" s="56">
        <v>0</v>
      </c>
      <c r="G67" s="25">
        <v>0</v>
      </c>
    </row>
    <row r="68" spans="1:7" ht="13.5">
      <c r="A68" s="84" t="s">
        <v>11</v>
      </c>
      <c r="B68" s="50" t="s">
        <v>10</v>
      </c>
      <c r="C68" s="50" t="s">
        <v>6</v>
      </c>
      <c r="D68" s="50" t="s">
        <v>100</v>
      </c>
      <c r="E68" s="50"/>
      <c r="F68" s="51">
        <f>SUM(F69,F72)</f>
        <v>4898839.65</v>
      </c>
      <c r="G68" s="51">
        <f>SUM(G69,G72)</f>
        <v>4649839.65</v>
      </c>
    </row>
    <row r="69" spans="1:7" ht="13.5">
      <c r="A69" s="68" t="s">
        <v>89</v>
      </c>
      <c r="B69" s="83" t="s">
        <v>10</v>
      </c>
      <c r="C69" s="83" t="s">
        <v>6</v>
      </c>
      <c r="D69" s="83" t="s">
        <v>93</v>
      </c>
      <c r="E69" s="83"/>
      <c r="F69" s="93">
        <f>SUM(F70)</f>
        <v>143000</v>
      </c>
      <c r="G69" s="93">
        <f>SUM(G70)</f>
        <v>143000</v>
      </c>
    </row>
    <row r="70" spans="1:7" ht="63.75">
      <c r="A70" s="67" t="s">
        <v>70</v>
      </c>
      <c r="B70" s="23" t="s">
        <v>10</v>
      </c>
      <c r="C70" s="23" t="s">
        <v>6</v>
      </c>
      <c r="D70" s="23" t="s">
        <v>108</v>
      </c>
      <c r="E70" s="23"/>
      <c r="F70" s="53">
        <f>SUM(F71)</f>
        <v>143000</v>
      </c>
      <c r="G70" s="53">
        <f>SUM(G71)</f>
        <v>143000</v>
      </c>
    </row>
    <row r="71" spans="1:7" ht="12.75" customHeight="1">
      <c r="A71" s="64" t="s">
        <v>43</v>
      </c>
      <c r="B71" s="23" t="s">
        <v>10</v>
      </c>
      <c r="C71" s="23" t="s">
        <v>6</v>
      </c>
      <c r="D71" s="23" t="s">
        <v>108</v>
      </c>
      <c r="E71" s="23" t="s">
        <v>44</v>
      </c>
      <c r="F71" s="53">
        <v>143000</v>
      </c>
      <c r="G71" s="25">
        <v>143000</v>
      </c>
    </row>
    <row r="72" spans="1:7" ht="13.5">
      <c r="A72" s="71" t="s">
        <v>96</v>
      </c>
      <c r="B72" s="83" t="s">
        <v>10</v>
      </c>
      <c r="C72" s="83" t="s">
        <v>6</v>
      </c>
      <c r="D72" s="83" t="s">
        <v>97</v>
      </c>
      <c r="E72" s="83"/>
      <c r="F72" s="93">
        <f>SUM(F73)</f>
        <v>4755839.65</v>
      </c>
      <c r="G72" s="93">
        <f>SUM(G73)</f>
        <v>4506839.65</v>
      </c>
    </row>
    <row r="73" spans="1:7" ht="54.75" customHeight="1">
      <c r="A73" s="64" t="s">
        <v>109</v>
      </c>
      <c r="B73" s="55" t="s">
        <v>10</v>
      </c>
      <c r="C73" s="55" t="s">
        <v>6</v>
      </c>
      <c r="D73" s="55" t="s">
        <v>110</v>
      </c>
      <c r="E73" s="55"/>
      <c r="F73" s="56">
        <f>SUM(F74:F75)</f>
        <v>4755839.65</v>
      </c>
      <c r="G73" s="56">
        <f>SUM(G74:G75)</f>
        <v>4506839.65</v>
      </c>
    </row>
    <row r="74" spans="1:7" ht="21.75" customHeight="1">
      <c r="A74" s="64" t="s">
        <v>75</v>
      </c>
      <c r="B74" s="55" t="s">
        <v>10</v>
      </c>
      <c r="C74" s="55" t="s">
        <v>6</v>
      </c>
      <c r="D74" s="55" t="s">
        <v>110</v>
      </c>
      <c r="E74" s="55" t="s">
        <v>57</v>
      </c>
      <c r="F74" s="56">
        <v>0</v>
      </c>
      <c r="G74" s="43">
        <v>0</v>
      </c>
    </row>
    <row r="75" spans="1:7" ht="15" customHeight="1">
      <c r="A75" s="64" t="s">
        <v>43</v>
      </c>
      <c r="B75" s="23" t="s">
        <v>10</v>
      </c>
      <c r="C75" s="23" t="s">
        <v>6</v>
      </c>
      <c r="D75" s="55" t="s">
        <v>110</v>
      </c>
      <c r="E75" s="23" t="s">
        <v>44</v>
      </c>
      <c r="F75" s="53">
        <v>4755839.65</v>
      </c>
      <c r="G75" s="25">
        <v>4506839.65</v>
      </c>
    </row>
    <row r="76" spans="1:7" ht="22.5" customHeight="1">
      <c r="A76" s="77" t="s">
        <v>18</v>
      </c>
      <c r="B76" s="50" t="s">
        <v>10</v>
      </c>
      <c r="C76" s="50" t="s">
        <v>20</v>
      </c>
      <c r="D76" s="50" t="s">
        <v>100</v>
      </c>
      <c r="E76" s="50"/>
      <c r="F76" s="51">
        <f>SUM(F77,F81,F88)</f>
        <v>22750392.19</v>
      </c>
      <c r="G76" s="51">
        <f>SUM(G77,G81,G88)</f>
        <v>19610208.13</v>
      </c>
    </row>
    <row r="77" spans="1:7" ht="24.75" customHeight="1">
      <c r="A77" s="68" t="s">
        <v>147</v>
      </c>
      <c r="B77" s="88" t="s">
        <v>10</v>
      </c>
      <c r="C77" s="88" t="s">
        <v>20</v>
      </c>
      <c r="D77" s="88" t="s">
        <v>150</v>
      </c>
      <c r="E77" s="88" t="s">
        <v>154</v>
      </c>
      <c r="F77" s="85">
        <f>SUM(F78)</f>
        <v>1199982.96</v>
      </c>
      <c r="G77" s="85">
        <f>SUM(G78)</f>
        <v>1199982.96</v>
      </c>
    </row>
    <row r="78" spans="1:7" ht="21.75" customHeight="1">
      <c r="A78" s="68" t="s">
        <v>148</v>
      </c>
      <c r="B78" s="88" t="s">
        <v>10</v>
      </c>
      <c r="C78" s="88" t="s">
        <v>20</v>
      </c>
      <c r="D78" s="88" t="s">
        <v>149</v>
      </c>
      <c r="E78" s="88" t="s">
        <v>154</v>
      </c>
      <c r="F78" s="85">
        <f>SUM(F79)</f>
        <v>1199982.96</v>
      </c>
      <c r="G78" s="85">
        <f>SUM(G79)</f>
        <v>1199982.96</v>
      </c>
    </row>
    <row r="79" spans="1:7" ht="12.75" customHeight="1">
      <c r="A79" s="64" t="s">
        <v>152</v>
      </c>
      <c r="B79" s="88" t="s">
        <v>10</v>
      </c>
      <c r="C79" s="88" t="s">
        <v>20</v>
      </c>
      <c r="D79" s="88" t="s">
        <v>151</v>
      </c>
      <c r="E79" s="88" t="s">
        <v>153</v>
      </c>
      <c r="F79" s="85">
        <f>SUM(F80)</f>
        <v>1199982.96</v>
      </c>
      <c r="G79" s="85">
        <f>SUM(G80)</f>
        <v>1199982.96</v>
      </c>
    </row>
    <row r="80" spans="1:7" ht="14.25" customHeight="1">
      <c r="A80" s="64" t="s">
        <v>43</v>
      </c>
      <c r="B80" s="88" t="s">
        <v>10</v>
      </c>
      <c r="C80" s="88" t="s">
        <v>20</v>
      </c>
      <c r="D80" s="88" t="s">
        <v>151</v>
      </c>
      <c r="E80" s="88" t="s">
        <v>44</v>
      </c>
      <c r="F80" s="85">
        <v>1199982.96</v>
      </c>
      <c r="G80" s="85">
        <v>1199982.96</v>
      </c>
    </row>
    <row r="81" spans="1:7" ht="21.75" customHeight="1">
      <c r="A81" s="68" t="s">
        <v>89</v>
      </c>
      <c r="B81" s="88" t="s">
        <v>10</v>
      </c>
      <c r="C81" s="88" t="s">
        <v>20</v>
      </c>
      <c r="D81" s="88" t="s">
        <v>93</v>
      </c>
      <c r="E81" s="88"/>
      <c r="F81" s="85">
        <f>SUM(F82,F84,F86)</f>
        <v>1192455</v>
      </c>
      <c r="G81" s="85">
        <f>SUM(G84,G86)</f>
        <v>1092455</v>
      </c>
    </row>
    <row r="82" spans="1:7" ht="26.25" customHeight="1">
      <c r="A82" s="67" t="s">
        <v>70</v>
      </c>
      <c r="B82" s="88" t="s">
        <v>10</v>
      </c>
      <c r="C82" s="88" t="s">
        <v>20</v>
      </c>
      <c r="D82" s="88" t="s">
        <v>108</v>
      </c>
      <c r="E82" s="88"/>
      <c r="F82" s="85">
        <f>SUM(F83)</f>
        <v>100000</v>
      </c>
      <c r="G82" s="85">
        <f>SUM(G83)</f>
        <v>0</v>
      </c>
    </row>
    <row r="83" spans="1:7" ht="28.5" customHeight="1">
      <c r="A83" s="64" t="s">
        <v>43</v>
      </c>
      <c r="B83" s="88" t="s">
        <v>10</v>
      </c>
      <c r="C83" s="88" t="s">
        <v>20</v>
      </c>
      <c r="D83" s="55" t="s">
        <v>108</v>
      </c>
      <c r="E83" s="55" t="s">
        <v>44</v>
      </c>
      <c r="F83" s="56">
        <v>100000</v>
      </c>
      <c r="G83" s="56"/>
    </row>
    <row r="84" spans="1:7" ht="23.25" customHeight="1">
      <c r="A84" s="67" t="s">
        <v>71</v>
      </c>
      <c r="B84" s="55" t="s">
        <v>10</v>
      </c>
      <c r="C84" s="55" t="s">
        <v>20</v>
      </c>
      <c r="D84" s="55" t="s">
        <v>111</v>
      </c>
      <c r="E84" s="55"/>
      <c r="F84" s="58">
        <f>SUM(F85)</f>
        <v>1000000</v>
      </c>
      <c r="G84" s="43">
        <f>SUM(G85)</f>
        <v>1000000</v>
      </c>
    </row>
    <row r="85" spans="1:7" ht="25.5">
      <c r="A85" s="64" t="s">
        <v>43</v>
      </c>
      <c r="B85" s="55" t="s">
        <v>10</v>
      </c>
      <c r="C85" s="55" t="s">
        <v>20</v>
      </c>
      <c r="D85" s="55" t="s">
        <v>111</v>
      </c>
      <c r="E85" s="55" t="s">
        <v>44</v>
      </c>
      <c r="F85" s="56">
        <v>1000000</v>
      </c>
      <c r="G85" s="25">
        <v>1000000</v>
      </c>
    </row>
    <row r="86" spans="1:7" ht="14.25" customHeight="1">
      <c r="A86" s="64" t="s">
        <v>72</v>
      </c>
      <c r="B86" s="55" t="s">
        <v>10</v>
      </c>
      <c r="C86" s="55" t="s">
        <v>20</v>
      </c>
      <c r="D86" s="55" t="s">
        <v>112</v>
      </c>
      <c r="E86" s="55"/>
      <c r="F86" s="56">
        <f>SUM(F87)</f>
        <v>92455</v>
      </c>
      <c r="G86" s="56">
        <f>SUM(G87)</f>
        <v>92455</v>
      </c>
    </row>
    <row r="87" spans="1:7" ht="29.25" customHeight="1">
      <c r="A87" s="64" t="s">
        <v>43</v>
      </c>
      <c r="B87" s="55" t="s">
        <v>10</v>
      </c>
      <c r="C87" s="55" t="s">
        <v>20</v>
      </c>
      <c r="D87" s="55" t="s">
        <v>112</v>
      </c>
      <c r="E87" s="55" t="s">
        <v>44</v>
      </c>
      <c r="F87" s="56">
        <v>92455</v>
      </c>
      <c r="G87" s="25">
        <v>92455</v>
      </c>
    </row>
    <row r="88" spans="1:7" ht="11.25" customHeight="1">
      <c r="A88" s="71" t="s">
        <v>96</v>
      </c>
      <c r="B88" s="88" t="s">
        <v>10</v>
      </c>
      <c r="C88" s="88" t="s">
        <v>20</v>
      </c>
      <c r="D88" s="88" t="s">
        <v>97</v>
      </c>
      <c r="E88" s="88"/>
      <c r="F88" s="85">
        <f>SUM(F89,F92,F94,F96,F98,F100,F103)</f>
        <v>20357954.23</v>
      </c>
      <c r="G88" s="85">
        <f>SUM(G89,G92,G94,G96,G98,G100,G103)</f>
        <v>17317770.169999998</v>
      </c>
    </row>
    <row r="89" spans="1:7" ht="25.5">
      <c r="A89" s="64" t="s">
        <v>43</v>
      </c>
      <c r="B89" s="88" t="s">
        <v>10</v>
      </c>
      <c r="C89" s="88" t="s">
        <v>20</v>
      </c>
      <c r="D89" s="88" t="s">
        <v>161</v>
      </c>
      <c r="E89" s="88" t="s">
        <v>154</v>
      </c>
      <c r="F89" s="85">
        <f>SUM(F90)</f>
        <v>1941049.2</v>
      </c>
      <c r="G89" s="85">
        <f>SUM(G90)</f>
        <v>612314.76</v>
      </c>
    </row>
    <row r="90" spans="1:7" ht="25.5">
      <c r="A90" s="64" t="s">
        <v>152</v>
      </c>
      <c r="B90" s="88" t="s">
        <v>10</v>
      </c>
      <c r="C90" s="88" t="s">
        <v>20</v>
      </c>
      <c r="D90" s="88" t="s">
        <v>161</v>
      </c>
      <c r="E90" s="88" t="s">
        <v>153</v>
      </c>
      <c r="F90" s="85">
        <f>SUM(F91)</f>
        <v>1941049.2</v>
      </c>
      <c r="G90" s="85">
        <f>SUM(G91)</f>
        <v>612314.76</v>
      </c>
    </row>
    <row r="91" spans="1:7" ht="13.5">
      <c r="A91" s="64" t="s">
        <v>162</v>
      </c>
      <c r="B91" s="88" t="s">
        <v>10</v>
      </c>
      <c r="C91" s="88" t="s">
        <v>20</v>
      </c>
      <c r="D91" s="88" t="s">
        <v>161</v>
      </c>
      <c r="E91" s="88" t="s">
        <v>44</v>
      </c>
      <c r="F91" s="85">
        <v>1941049.2</v>
      </c>
      <c r="G91" s="85">
        <v>612314.76</v>
      </c>
    </row>
    <row r="92" spans="1:7" ht="13.5">
      <c r="A92" s="69" t="s">
        <v>19</v>
      </c>
      <c r="B92" s="88" t="s">
        <v>10</v>
      </c>
      <c r="C92" s="88" t="s">
        <v>20</v>
      </c>
      <c r="D92" s="88" t="s">
        <v>113</v>
      </c>
      <c r="E92" s="88"/>
      <c r="F92" s="85">
        <f>SUM(F93)</f>
        <v>6331402.04</v>
      </c>
      <c r="G92" s="90">
        <f>SUM(G93)</f>
        <v>6078861.09</v>
      </c>
    </row>
    <row r="93" spans="1:7" ht="25.5">
      <c r="A93" s="64" t="s">
        <v>43</v>
      </c>
      <c r="B93" s="23" t="s">
        <v>10</v>
      </c>
      <c r="C93" s="23" t="s">
        <v>20</v>
      </c>
      <c r="D93" s="23" t="s">
        <v>113</v>
      </c>
      <c r="E93" s="23" t="s">
        <v>44</v>
      </c>
      <c r="F93" s="53">
        <v>6331402.04</v>
      </c>
      <c r="G93" s="25">
        <v>6078861.09</v>
      </c>
    </row>
    <row r="94" spans="1:7" ht="13.5">
      <c r="A94" s="70" t="s">
        <v>21</v>
      </c>
      <c r="B94" s="88" t="s">
        <v>10</v>
      </c>
      <c r="C94" s="88" t="s">
        <v>20</v>
      </c>
      <c r="D94" s="88" t="s">
        <v>114</v>
      </c>
      <c r="E94" s="88"/>
      <c r="F94" s="85">
        <f>SUM(F95)</f>
        <v>417707.32</v>
      </c>
      <c r="G94" s="90">
        <f>SUM(G95)</f>
        <v>417707.32</v>
      </c>
    </row>
    <row r="95" spans="1:7" ht="12.75" customHeight="1">
      <c r="A95" s="64" t="s">
        <v>43</v>
      </c>
      <c r="B95" s="55" t="s">
        <v>10</v>
      </c>
      <c r="C95" s="55" t="s">
        <v>20</v>
      </c>
      <c r="D95" s="23" t="s">
        <v>114</v>
      </c>
      <c r="E95" s="55" t="s">
        <v>44</v>
      </c>
      <c r="F95" s="56">
        <v>417707.32</v>
      </c>
      <c r="G95" s="43">
        <v>417707.32</v>
      </c>
    </row>
    <row r="96" spans="1:7" ht="12.75" customHeight="1">
      <c r="A96" s="64" t="s">
        <v>115</v>
      </c>
      <c r="B96" s="83" t="s">
        <v>10</v>
      </c>
      <c r="C96" s="83" t="s">
        <v>20</v>
      </c>
      <c r="D96" s="83" t="s">
        <v>116</v>
      </c>
      <c r="E96" s="83"/>
      <c r="F96" s="85">
        <f>SUM(F97)</f>
        <v>2651928.67</v>
      </c>
      <c r="G96" s="86">
        <f>SUM(G97)</f>
        <v>2651928.67</v>
      </c>
    </row>
    <row r="97" spans="1:7" ht="25.5">
      <c r="A97" s="64" t="s">
        <v>43</v>
      </c>
      <c r="B97" s="23" t="s">
        <v>10</v>
      </c>
      <c r="C97" s="23" t="s">
        <v>20</v>
      </c>
      <c r="D97" s="23" t="s">
        <v>116</v>
      </c>
      <c r="E97" s="23" t="s">
        <v>44</v>
      </c>
      <c r="F97" s="53">
        <v>2651928.67</v>
      </c>
      <c r="G97" s="25">
        <v>2651928.67</v>
      </c>
    </row>
    <row r="98" spans="1:7" ht="11.25" customHeight="1">
      <c r="A98" s="64" t="s">
        <v>117</v>
      </c>
      <c r="B98" s="88" t="s">
        <v>23</v>
      </c>
      <c r="C98" s="88" t="s">
        <v>20</v>
      </c>
      <c r="D98" s="88" t="s">
        <v>118</v>
      </c>
      <c r="E98" s="88"/>
      <c r="F98" s="85">
        <f>SUM(F99)</f>
        <v>6631633.18</v>
      </c>
      <c r="G98" s="90">
        <f>SUM(G99)</f>
        <v>5172724.51</v>
      </c>
    </row>
    <row r="99" spans="1:7" ht="12" customHeight="1">
      <c r="A99" s="70" t="s">
        <v>55</v>
      </c>
      <c r="B99" s="55" t="s">
        <v>10</v>
      </c>
      <c r="C99" s="55" t="s">
        <v>20</v>
      </c>
      <c r="D99" s="55" t="s">
        <v>118</v>
      </c>
      <c r="E99" s="55" t="s">
        <v>44</v>
      </c>
      <c r="F99" s="56">
        <v>6631633.18</v>
      </c>
      <c r="G99" s="44">
        <v>5172724.51</v>
      </c>
    </row>
    <row r="100" spans="1:7" ht="15" customHeight="1">
      <c r="A100" s="70" t="s">
        <v>156</v>
      </c>
      <c r="B100" s="55" t="s">
        <v>10</v>
      </c>
      <c r="C100" s="55" t="s">
        <v>20</v>
      </c>
      <c r="D100" s="55" t="s">
        <v>155</v>
      </c>
      <c r="E100" s="55" t="s">
        <v>154</v>
      </c>
      <c r="F100" s="56">
        <f>SUM(F101)</f>
        <v>11617.04</v>
      </c>
      <c r="G100" s="56">
        <f>SUM(G101)</f>
        <v>11617.04</v>
      </c>
    </row>
    <row r="101" spans="1:7" ht="13.5" customHeight="1">
      <c r="A101" s="64" t="s">
        <v>152</v>
      </c>
      <c r="B101" s="88" t="s">
        <v>10</v>
      </c>
      <c r="C101" s="88" t="s">
        <v>20</v>
      </c>
      <c r="D101" s="88" t="s">
        <v>157</v>
      </c>
      <c r="E101" s="55" t="s">
        <v>153</v>
      </c>
      <c r="F101" s="56">
        <f>SUM(F102)</f>
        <v>11617.04</v>
      </c>
      <c r="G101" s="56">
        <f>SUM(G102)</f>
        <v>11617.04</v>
      </c>
    </row>
    <row r="102" spans="1:7" ht="24" customHeight="1">
      <c r="A102" s="64" t="s">
        <v>43</v>
      </c>
      <c r="B102" s="88" t="s">
        <v>10</v>
      </c>
      <c r="C102" s="88" t="s">
        <v>20</v>
      </c>
      <c r="D102" s="88" t="s">
        <v>157</v>
      </c>
      <c r="E102" s="55" t="s">
        <v>44</v>
      </c>
      <c r="F102" s="56">
        <v>11617.04</v>
      </c>
      <c r="G102" s="44">
        <v>11617.04</v>
      </c>
    </row>
    <row r="103" spans="1:7" ht="22.5" customHeight="1">
      <c r="A103" s="70" t="s">
        <v>158</v>
      </c>
      <c r="B103" s="55" t="s">
        <v>10</v>
      </c>
      <c r="C103" s="55" t="s">
        <v>20</v>
      </c>
      <c r="D103" s="55" t="s">
        <v>159</v>
      </c>
      <c r="E103" s="55" t="s">
        <v>154</v>
      </c>
      <c r="F103" s="56">
        <f>SUM(F104)</f>
        <v>2372616.78</v>
      </c>
      <c r="G103" s="56">
        <f>SUM(G104)</f>
        <v>2372616.78</v>
      </c>
    </row>
    <row r="104" spans="1:7" ht="12" customHeight="1">
      <c r="A104" s="64" t="s">
        <v>152</v>
      </c>
      <c r="B104" s="55" t="s">
        <v>10</v>
      </c>
      <c r="C104" s="55" t="s">
        <v>20</v>
      </c>
      <c r="D104" s="55" t="s">
        <v>159</v>
      </c>
      <c r="E104" s="55" t="s">
        <v>160</v>
      </c>
      <c r="F104" s="56">
        <f>SUM(F105)</f>
        <v>2372616.78</v>
      </c>
      <c r="G104" s="56">
        <f>SUM(G105)</f>
        <v>2372616.78</v>
      </c>
    </row>
    <row r="105" spans="1:7" ht="12" customHeight="1">
      <c r="A105" s="64" t="s">
        <v>43</v>
      </c>
      <c r="B105" s="55" t="s">
        <v>10</v>
      </c>
      <c r="C105" s="55" t="s">
        <v>20</v>
      </c>
      <c r="D105" s="55" t="s">
        <v>159</v>
      </c>
      <c r="E105" s="55" t="s">
        <v>44</v>
      </c>
      <c r="F105" s="56">
        <v>2372616.78</v>
      </c>
      <c r="G105" s="44">
        <v>2372616.78</v>
      </c>
    </row>
    <row r="106" spans="1:7" ht="13.5" customHeight="1">
      <c r="A106" s="84" t="s">
        <v>22</v>
      </c>
      <c r="B106" s="50" t="s">
        <v>10</v>
      </c>
      <c r="C106" s="50" t="s">
        <v>10</v>
      </c>
      <c r="D106" s="50" t="s">
        <v>100</v>
      </c>
      <c r="E106" s="50"/>
      <c r="F106" s="51">
        <f>SUM(F107,F109)</f>
        <v>877450.14</v>
      </c>
      <c r="G106" s="51">
        <f>SUM(G107,G109)</f>
        <v>877450.14</v>
      </c>
    </row>
    <row r="107" spans="1:7" ht="23.25" customHeight="1">
      <c r="A107" s="67" t="s">
        <v>70</v>
      </c>
      <c r="B107" s="88" t="s">
        <v>10</v>
      </c>
      <c r="C107" s="88" t="s">
        <v>10</v>
      </c>
      <c r="D107" s="88" t="s">
        <v>108</v>
      </c>
      <c r="E107" s="88"/>
      <c r="F107" s="85">
        <f>SUM(F108)</f>
        <v>600000</v>
      </c>
      <c r="G107" s="85">
        <f>SUM(G108)</f>
        <v>600000</v>
      </c>
    </row>
    <row r="108" spans="1:7" ht="25.5">
      <c r="A108" s="64" t="s">
        <v>43</v>
      </c>
      <c r="B108" s="55" t="s">
        <v>10</v>
      </c>
      <c r="C108" s="55" t="s">
        <v>10</v>
      </c>
      <c r="D108" s="55" t="s">
        <v>108</v>
      </c>
      <c r="E108" s="55" t="s">
        <v>44</v>
      </c>
      <c r="F108" s="56">
        <v>600000</v>
      </c>
      <c r="G108" s="44">
        <v>600000</v>
      </c>
    </row>
    <row r="109" spans="1:7" ht="24" customHeight="1">
      <c r="A109" s="70" t="s">
        <v>119</v>
      </c>
      <c r="B109" s="88" t="s">
        <v>10</v>
      </c>
      <c r="C109" s="88" t="s">
        <v>10</v>
      </c>
      <c r="D109" s="88" t="s">
        <v>120</v>
      </c>
      <c r="E109" s="88"/>
      <c r="F109" s="85">
        <f>SUM(F110)</f>
        <v>277450.14</v>
      </c>
      <c r="G109" s="90">
        <f>SUM(G110)</f>
        <v>277450.14</v>
      </c>
    </row>
    <row r="110" spans="1:7" ht="11.25" customHeight="1">
      <c r="A110" s="70" t="s">
        <v>121</v>
      </c>
      <c r="B110" s="88" t="s">
        <v>10</v>
      </c>
      <c r="C110" s="88" t="s">
        <v>10</v>
      </c>
      <c r="D110" s="88" t="s">
        <v>122</v>
      </c>
      <c r="E110" s="88"/>
      <c r="F110" s="85">
        <f>SUM(F111)</f>
        <v>277450.14</v>
      </c>
      <c r="G110" s="90">
        <f>SUM(G111)</f>
        <v>277450.14</v>
      </c>
    </row>
    <row r="111" spans="1:7" ht="12" customHeight="1">
      <c r="A111" s="64" t="s">
        <v>123</v>
      </c>
      <c r="B111" s="23" t="s">
        <v>10</v>
      </c>
      <c r="C111" s="23" t="s">
        <v>10</v>
      </c>
      <c r="D111" s="23" t="s">
        <v>122</v>
      </c>
      <c r="E111" s="23" t="s">
        <v>58</v>
      </c>
      <c r="F111" s="53">
        <v>277450.14</v>
      </c>
      <c r="G111" s="36">
        <v>277450.14</v>
      </c>
    </row>
    <row r="112" spans="1:7" ht="12" customHeight="1">
      <c r="A112" s="94" t="s">
        <v>73</v>
      </c>
      <c r="B112" s="48" t="s">
        <v>14</v>
      </c>
      <c r="C112" s="48" t="s">
        <v>7</v>
      </c>
      <c r="D112" s="48"/>
      <c r="E112" s="48"/>
      <c r="F112" s="49">
        <f>F113</f>
        <v>334540.74</v>
      </c>
      <c r="G112" s="45">
        <f>SUM(G113)</f>
        <v>334540.74</v>
      </c>
    </row>
    <row r="113" spans="1:7" ht="12" customHeight="1">
      <c r="A113" s="82" t="s">
        <v>126</v>
      </c>
      <c r="B113" s="50" t="s">
        <v>14</v>
      </c>
      <c r="C113" s="50" t="s">
        <v>8</v>
      </c>
      <c r="D113" s="50" t="s">
        <v>100</v>
      </c>
      <c r="E113" s="50"/>
      <c r="F113" s="51">
        <f>SUM(F114)</f>
        <v>334540.74</v>
      </c>
      <c r="G113" s="51">
        <f>SUM(G114)</f>
        <v>334540.74</v>
      </c>
    </row>
    <row r="114" spans="1:7" ht="22.5" customHeight="1">
      <c r="A114" s="64" t="s">
        <v>125</v>
      </c>
      <c r="B114" s="83" t="s">
        <v>14</v>
      </c>
      <c r="C114" s="83" t="s">
        <v>8</v>
      </c>
      <c r="D114" s="83" t="s">
        <v>124</v>
      </c>
      <c r="E114" s="83"/>
      <c r="F114" s="93">
        <f>SUM(F115:F117)</f>
        <v>334540.74</v>
      </c>
      <c r="G114" s="93">
        <f>SUM(G115:G117)</f>
        <v>334540.74</v>
      </c>
    </row>
    <row r="115" spans="1:7" ht="25.5">
      <c r="A115" s="68" t="s">
        <v>84</v>
      </c>
      <c r="B115" s="23" t="s">
        <v>14</v>
      </c>
      <c r="C115" s="23" t="s">
        <v>8</v>
      </c>
      <c r="D115" s="23" t="s">
        <v>124</v>
      </c>
      <c r="E115" s="23" t="s">
        <v>50</v>
      </c>
      <c r="F115" s="53">
        <v>48000</v>
      </c>
      <c r="G115" s="24">
        <v>48000</v>
      </c>
    </row>
    <row r="116" spans="1:7" ht="12.75" customHeight="1">
      <c r="A116" s="69" t="s">
        <v>55</v>
      </c>
      <c r="B116" s="23" t="s">
        <v>14</v>
      </c>
      <c r="C116" s="23" t="s">
        <v>8</v>
      </c>
      <c r="D116" s="23" t="s">
        <v>124</v>
      </c>
      <c r="E116" s="23" t="s">
        <v>57</v>
      </c>
      <c r="F116" s="53">
        <v>0</v>
      </c>
      <c r="G116" s="43">
        <v>0</v>
      </c>
    </row>
    <row r="117" spans="1:7" ht="25.5">
      <c r="A117" s="64" t="s">
        <v>43</v>
      </c>
      <c r="B117" s="23" t="s">
        <v>14</v>
      </c>
      <c r="C117" s="23" t="s">
        <v>8</v>
      </c>
      <c r="D117" s="23" t="s">
        <v>124</v>
      </c>
      <c r="E117" s="23" t="s">
        <v>44</v>
      </c>
      <c r="F117" s="53">
        <v>286540.74</v>
      </c>
      <c r="G117" s="25">
        <v>286540.74</v>
      </c>
    </row>
    <row r="118" spans="1:7" ht="12.75">
      <c r="A118" s="57" t="s">
        <v>133</v>
      </c>
      <c r="B118" s="48" t="s">
        <v>26</v>
      </c>
      <c r="C118" s="48" t="s">
        <v>7</v>
      </c>
      <c r="D118" s="98"/>
      <c r="E118" s="98"/>
      <c r="F118" s="49">
        <f>SUM(F120)</f>
        <v>601879</v>
      </c>
      <c r="G118" s="45">
        <f>SUM(G120)</f>
        <v>601879</v>
      </c>
    </row>
    <row r="119" spans="1:7" ht="12.75">
      <c r="A119" s="54" t="s">
        <v>135</v>
      </c>
      <c r="B119" s="55" t="s">
        <v>26</v>
      </c>
      <c r="C119" s="55" t="s">
        <v>20</v>
      </c>
      <c r="D119" s="23" t="s">
        <v>134</v>
      </c>
      <c r="E119" s="23"/>
      <c r="F119" s="56">
        <f aca="true" t="shared" si="0" ref="F119:G121">SUM(F120)</f>
        <v>601879</v>
      </c>
      <c r="G119" s="44">
        <f t="shared" si="0"/>
        <v>601879</v>
      </c>
    </row>
    <row r="120" spans="1:7" ht="13.5" customHeight="1">
      <c r="A120" s="99" t="s">
        <v>136</v>
      </c>
      <c r="B120" s="50" t="s">
        <v>26</v>
      </c>
      <c r="C120" s="50" t="s">
        <v>20</v>
      </c>
      <c r="D120" s="50" t="s">
        <v>100</v>
      </c>
      <c r="E120" s="100"/>
      <c r="F120" s="51">
        <f t="shared" si="0"/>
        <v>601879</v>
      </c>
      <c r="G120" s="47">
        <f t="shared" si="0"/>
        <v>601879</v>
      </c>
    </row>
    <row r="121" spans="1:7" ht="24" customHeight="1">
      <c r="A121" s="54" t="s">
        <v>138</v>
      </c>
      <c r="B121" s="55" t="s">
        <v>26</v>
      </c>
      <c r="C121" s="55" t="s">
        <v>20</v>
      </c>
      <c r="D121" s="23" t="s">
        <v>137</v>
      </c>
      <c r="E121" s="23"/>
      <c r="F121" s="56">
        <f t="shared" si="0"/>
        <v>601879</v>
      </c>
      <c r="G121" s="44">
        <f t="shared" si="0"/>
        <v>601879</v>
      </c>
    </row>
    <row r="122" spans="1:7" ht="22.5">
      <c r="A122" s="54" t="s">
        <v>139</v>
      </c>
      <c r="B122" s="55" t="s">
        <v>26</v>
      </c>
      <c r="C122" s="55" t="s">
        <v>20</v>
      </c>
      <c r="D122" s="23" t="s">
        <v>140</v>
      </c>
      <c r="E122" s="23" t="s">
        <v>141</v>
      </c>
      <c r="F122" s="53">
        <v>601879</v>
      </c>
      <c r="G122" s="25">
        <v>601879</v>
      </c>
    </row>
    <row r="123" spans="1:7" ht="12.75">
      <c r="A123" s="79" t="s">
        <v>29</v>
      </c>
      <c r="B123" s="48" t="s">
        <v>30</v>
      </c>
      <c r="C123" s="48" t="s">
        <v>7</v>
      </c>
      <c r="D123" s="48"/>
      <c r="E123" s="48"/>
      <c r="F123" s="49">
        <f>F124</f>
        <v>850070.15</v>
      </c>
      <c r="G123" s="45">
        <f>G124</f>
        <v>850070.15</v>
      </c>
    </row>
    <row r="124" spans="1:7" ht="13.5">
      <c r="A124" s="95" t="s">
        <v>59</v>
      </c>
      <c r="B124" s="50" t="s">
        <v>30</v>
      </c>
      <c r="C124" s="50" t="s">
        <v>6</v>
      </c>
      <c r="D124" s="50" t="s">
        <v>100</v>
      </c>
      <c r="E124" s="50"/>
      <c r="F124" s="51">
        <f>F125</f>
        <v>850070.15</v>
      </c>
      <c r="G124" s="47">
        <f>SUM(G125)</f>
        <v>850070.15</v>
      </c>
    </row>
    <row r="125" spans="1:7" ht="13.5">
      <c r="A125" s="71" t="s">
        <v>96</v>
      </c>
      <c r="B125" s="75" t="s">
        <v>30</v>
      </c>
      <c r="C125" s="75" t="s">
        <v>6</v>
      </c>
      <c r="D125" s="75" t="s">
        <v>97</v>
      </c>
      <c r="E125" s="75"/>
      <c r="F125" s="93">
        <f>SUM(F126)</f>
        <v>850070.15</v>
      </c>
      <c r="G125" s="93">
        <f>SUM(G126)</f>
        <v>850070.15</v>
      </c>
    </row>
    <row r="126" spans="1:7" ht="25.5">
      <c r="A126" s="71" t="s">
        <v>128</v>
      </c>
      <c r="B126" s="52" t="s">
        <v>30</v>
      </c>
      <c r="C126" s="52" t="s">
        <v>6</v>
      </c>
      <c r="D126" s="52" t="s">
        <v>127</v>
      </c>
      <c r="E126" s="52"/>
      <c r="F126" s="53">
        <f>SUM(F127)</f>
        <v>850070.15</v>
      </c>
      <c r="G126" s="53">
        <f>SUM(G127)</f>
        <v>850070.15</v>
      </c>
    </row>
    <row r="127" spans="1:7" ht="25.5">
      <c r="A127" s="64" t="s">
        <v>43</v>
      </c>
      <c r="B127" s="52" t="s">
        <v>30</v>
      </c>
      <c r="C127" s="52" t="s">
        <v>6</v>
      </c>
      <c r="D127" s="52" t="s">
        <v>127</v>
      </c>
      <c r="E127" s="52" t="s">
        <v>44</v>
      </c>
      <c r="F127" s="53">
        <v>850070.15</v>
      </c>
      <c r="G127" s="25">
        <v>850070.15</v>
      </c>
    </row>
    <row r="128" spans="1:7" ht="12.75">
      <c r="A128" s="73" t="s">
        <v>74</v>
      </c>
      <c r="B128" s="23"/>
      <c r="C128" s="23"/>
      <c r="D128" s="52"/>
      <c r="E128" s="52"/>
      <c r="F128" s="59">
        <f>SUM(F13,F36,F43,F48,F59,F112,F118,F123)</f>
        <v>98520918.17</v>
      </c>
      <c r="G128" s="59">
        <f>SUM(G13,G36,G43,G48,G59,G112,G118,G123)</f>
        <v>95080354.05</v>
      </c>
    </row>
  </sheetData>
  <sheetProtection/>
  <mergeCells count="13">
    <mergeCell ref="D3:G3"/>
    <mergeCell ref="D4:G4"/>
    <mergeCell ref="D5:G5"/>
    <mergeCell ref="F10:F11"/>
    <mergeCell ref="D2:G2"/>
    <mergeCell ref="D1:G1"/>
    <mergeCell ref="G10:G11"/>
    <mergeCell ref="A7:G7"/>
    <mergeCell ref="A10:A11"/>
    <mergeCell ref="B10:B11"/>
    <mergeCell ref="C10:C11"/>
    <mergeCell ref="D10:D11"/>
    <mergeCell ref="E10:E11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="82" zoomScaleNormal="82" zoomScalePageLayoutView="0" workbookViewId="0" topLeftCell="A1">
      <selection activeCell="E1" sqref="E1:H5"/>
    </sheetView>
  </sheetViews>
  <sheetFormatPr defaultColWidth="9.00390625" defaultRowHeight="12.75" outlineLevelRow="1"/>
  <cols>
    <col min="1" max="1" width="52.25390625" style="1" customWidth="1"/>
    <col min="2" max="2" width="5.125" style="1" customWidth="1"/>
    <col min="3" max="4" width="5.875" style="1" customWidth="1"/>
    <col min="5" max="5" width="16.00390625" style="1" customWidth="1"/>
    <col min="6" max="6" width="9.00390625" style="1" customWidth="1"/>
    <col min="7" max="7" width="15.00390625" style="1" customWidth="1"/>
    <col min="8" max="8" width="13.75390625" style="1" customWidth="1"/>
    <col min="9" max="9" width="14.75390625" style="4" customWidth="1"/>
    <col min="10" max="10" width="14.25390625" style="4" customWidth="1"/>
    <col min="11" max="13" width="0" style="1" hidden="1" customWidth="1"/>
    <col min="14" max="14" width="19.375" style="1" customWidth="1"/>
    <col min="15" max="16384" width="9.125" style="1" customWidth="1"/>
  </cols>
  <sheetData>
    <row r="1" spans="5:10" ht="12.75">
      <c r="E1" s="110" t="s">
        <v>25</v>
      </c>
      <c r="F1" s="110"/>
      <c r="G1" s="110"/>
      <c r="H1" s="110"/>
      <c r="I1" s="5"/>
      <c r="J1" s="41"/>
    </row>
    <row r="2" spans="5:10" ht="12.75">
      <c r="E2" s="110" t="s">
        <v>37</v>
      </c>
      <c r="F2" s="110"/>
      <c r="G2" s="110"/>
      <c r="H2" s="110"/>
      <c r="I2" s="5"/>
      <c r="J2" s="41"/>
    </row>
    <row r="3" spans="5:10" s="8" customFormat="1" ht="12.75">
      <c r="E3" s="111" t="s">
        <v>143</v>
      </c>
      <c r="F3" s="112"/>
      <c r="G3" s="112"/>
      <c r="H3" s="112"/>
      <c r="I3" s="26"/>
      <c r="J3" s="42"/>
    </row>
    <row r="4" spans="5:10" s="8" customFormat="1" ht="16.5" customHeight="1">
      <c r="E4" s="113" t="s">
        <v>36</v>
      </c>
      <c r="F4" s="113"/>
      <c r="G4" s="113"/>
      <c r="H4" s="113"/>
      <c r="J4" s="37"/>
    </row>
    <row r="5" spans="5:9" ht="12.75">
      <c r="E5" s="114" t="s">
        <v>144</v>
      </c>
      <c r="F5" s="114"/>
      <c r="G5" s="114"/>
      <c r="H5" s="114"/>
      <c r="I5" s="5"/>
    </row>
    <row r="6" spans="9:10" ht="15" customHeight="1">
      <c r="I6" s="5"/>
      <c r="J6" s="5"/>
    </row>
    <row r="7" spans="1:10" ht="26.25" customHeight="1">
      <c r="A7" s="119" t="s">
        <v>145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0" ht="15.75" customHeight="1">
      <c r="A8" s="7"/>
      <c r="B8" s="7"/>
      <c r="C8" s="6"/>
      <c r="D8" s="6"/>
      <c r="E8" s="7"/>
      <c r="F8" s="7"/>
      <c r="G8" s="7"/>
      <c r="H8" s="6"/>
      <c r="I8" s="27"/>
      <c r="J8" s="27"/>
    </row>
    <row r="9" spans="1:10" ht="39.75" customHeight="1">
      <c r="A9" s="106" t="s">
        <v>27</v>
      </c>
      <c r="B9" s="117" t="s">
        <v>24</v>
      </c>
      <c r="C9" s="108" t="s">
        <v>2</v>
      </c>
      <c r="D9" s="108" t="s">
        <v>3</v>
      </c>
      <c r="E9" s="115" t="s">
        <v>4</v>
      </c>
      <c r="F9" s="108" t="s">
        <v>5</v>
      </c>
      <c r="G9" s="103" t="s">
        <v>146</v>
      </c>
      <c r="H9" s="103" t="s">
        <v>28</v>
      </c>
      <c r="I9" s="1"/>
      <c r="J9" s="1"/>
    </row>
    <row r="10" spans="1:10" ht="39.75" customHeight="1">
      <c r="A10" s="107"/>
      <c r="B10" s="118"/>
      <c r="C10" s="109"/>
      <c r="D10" s="109"/>
      <c r="E10" s="116"/>
      <c r="F10" s="109"/>
      <c r="G10" s="104"/>
      <c r="H10" s="104"/>
      <c r="I10" s="1"/>
      <c r="J10" s="1"/>
    </row>
    <row r="11" spans="1:9" s="17" customFormat="1" ht="15.75" customHeight="1">
      <c r="A11" s="15" t="s">
        <v>33</v>
      </c>
      <c r="B11" s="16" t="s">
        <v>34</v>
      </c>
      <c r="C11" s="20"/>
      <c r="D11" s="21"/>
      <c r="E11" s="22"/>
      <c r="F11" s="21"/>
      <c r="G11" s="28"/>
      <c r="H11" s="28"/>
      <c r="I11" s="10"/>
    </row>
    <row r="12" spans="1:9" s="9" customFormat="1" ht="15.75" customHeight="1">
      <c r="A12" s="62" t="s">
        <v>0</v>
      </c>
      <c r="B12" s="60"/>
      <c r="C12" s="48" t="s">
        <v>1</v>
      </c>
      <c r="D12" s="48" t="s">
        <v>7</v>
      </c>
      <c r="E12" s="48"/>
      <c r="F12" s="48"/>
      <c r="G12" s="49">
        <f>SUM(G13,G17,G19,G26,G30)</f>
        <v>17979052.62</v>
      </c>
      <c r="H12" s="49">
        <f>SUM(H13,H17,H19,H26,H30)</f>
        <v>17927672.56</v>
      </c>
      <c r="I12" s="10"/>
    </row>
    <row r="13" spans="1:9" s="12" customFormat="1" ht="27.75" customHeight="1">
      <c r="A13" s="63" t="s">
        <v>61</v>
      </c>
      <c r="B13" s="61"/>
      <c r="C13" s="50" t="s">
        <v>1</v>
      </c>
      <c r="D13" s="50" t="s">
        <v>6</v>
      </c>
      <c r="E13" s="50" t="s">
        <v>60</v>
      </c>
      <c r="F13" s="50"/>
      <c r="G13" s="51">
        <f>G14</f>
        <v>1368019.74</v>
      </c>
      <c r="H13" s="51">
        <f>H14</f>
        <v>1368019.74</v>
      </c>
      <c r="I13" s="10"/>
    </row>
    <row r="14" spans="1:10" ht="13.5" customHeight="1">
      <c r="A14" s="64" t="s">
        <v>15</v>
      </c>
      <c r="B14" s="2"/>
      <c r="C14" s="52" t="s">
        <v>1</v>
      </c>
      <c r="D14" s="52" t="s">
        <v>6</v>
      </c>
      <c r="E14" s="52" t="s">
        <v>78</v>
      </c>
      <c r="F14" s="52"/>
      <c r="G14" s="53">
        <f>SUM(G15:G16)</f>
        <v>1368019.74</v>
      </c>
      <c r="H14" s="53">
        <f>SUM(H15:H16)</f>
        <v>1368019.74</v>
      </c>
      <c r="I14" s="10"/>
      <c r="J14" s="1"/>
    </row>
    <row r="15" spans="1:10" ht="39.75" customHeight="1">
      <c r="A15" s="64" t="s">
        <v>41</v>
      </c>
      <c r="B15" s="2"/>
      <c r="C15" s="52" t="s">
        <v>1</v>
      </c>
      <c r="D15" s="52" t="s">
        <v>6</v>
      </c>
      <c r="E15" s="52" t="s">
        <v>78</v>
      </c>
      <c r="F15" s="52" t="s">
        <v>42</v>
      </c>
      <c r="G15" s="53">
        <v>1059726.56</v>
      </c>
      <c r="H15" s="25">
        <v>1059726.56</v>
      </c>
      <c r="I15" s="10"/>
      <c r="J15" s="1"/>
    </row>
    <row r="16" spans="1:10" ht="39" customHeight="1">
      <c r="A16" s="64" t="s">
        <v>80</v>
      </c>
      <c r="B16" s="2"/>
      <c r="C16" s="23" t="s">
        <v>1</v>
      </c>
      <c r="D16" s="23" t="s">
        <v>6</v>
      </c>
      <c r="E16" s="23" t="s">
        <v>78</v>
      </c>
      <c r="F16" s="23" t="s">
        <v>79</v>
      </c>
      <c r="G16" s="53">
        <v>308293.18</v>
      </c>
      <c r="H16" s="25">
        <v>308293.18</v>
      </c>
      <c r="I16" s="10"/>
      <c r="J16" s="1"/>
    </row>
    <row r="17" spans="1:10" ht="41.25" customHeight="1">
      <c r="A17" s="63" t="s">
        <v>32</v>
      </c>
      <c r="B17" s="74"/>
      <c r="C17" s="50" t="s">
        <v>1</v>
      </c>
      <c r="D17" s="50" t="s">
        <v>20</v>
      </c>
      <c r="E17" s="50" t="s">
        <v>81</v>
      </c>
      <c r="F17" s="50"/>
      <c r="G17" s="51">
        <f>SUM(G18)</f>
        <v>17547.47</v>
      </c>
      <c r="H17" s="47">
        <f>SUM(H18)</f>
        <v>17547.47</v>
      </c>
      <c r="I17" s="10"/>
      <c r="J17" s="1"/>
    </row>
    <row r="18" spans="1:10" ht="30.75" customHeight="1">
      <c r="A18" s="64" t="s">
        <v>43</v>
      </c>
      <c r="B18" s="2"/>
      <c r="C18" s="23" t="s">
        <v>1</v>
      </c>
      <c r="D18" s="23" t="s">
        <v>20</v>
      </c>
      <c r="E18" s="23" t="s">
        <v>82</v>
      </c>
      <c r="F18" s="23" t="s">
        <v>44</v>
      </c>
      <c r="G18" s="53">
        <v>17547.47</v>
      </c>
      <c r="H18" s="25">
        <v>17547.47</v>
      </c>
      <c r="I18" s="10"/>
      <c r="J18" s="1"/>
    </row>
    <row r="19" spans="1:10" ht="15.75" customHeight="1">
      <c r="A19" s="76" t="s">
        <v>62</v>
      </c>
      <c r="B19" s="61"/>
      <c r="C19" s="50" t="s">
        <v>63</v>
      </c>
      <c r="D19" s="50" t="s">
        <v>8</v>
      </c>
      <c r="E19" s="50" t="s">
        <v>81</v>
      </c>
      <c r="F19" s="50"/>
      <c r="G19" s="51">
        <f>G20</f>
        <v>11614608.34</v>
      </c>
      <c r="H19" s="51">
        <f>H20</f>
        <v>11607628.28</v>
      </c>
      <c r="I19" s="10"/>
      <c r="J19" s="1"/>
    </row>
    <row r="20" spans="1:9" s="12" customFormat="1" ht="27" customHeight="1">
      <c r="A20" s="65" t="s">
        <v>83</v>
      </c>
      <c r="B20" s="11"/>
      <c r="C20" s="23" t="s">
        <v>1</v>
      </c>
      <c r="D20" s="23" t="s">
        <v>8</v>
      </c>
      <c r="E20" s="23" t="s">
        <v>82</v>
      </c>
      <c r="F20" s="23"/>
      <c r="G20" s="43">
        <f>SUM(G21:G25)</f>
        <v>11614608.34</v>
      </c>
      <c r="H20" s="43">
        <f>SUM(H21:H25)</f>
        <v>11607628.28</v>
      </c>
      <c r="I20" s="10"/>
    </row>
    <row r="21" spans="1:10" ht="40.5" customHeight="1">
      <c r="A21" s="64" t="s">
        <v>41</v>
      </c>
      <c r="B21" s="2"/>
      <c r="C21" s="52" t="s">
        <v>1</v>
      </c>
      <c r="D21" s="52" t="s">
        <v>8</v>
      </c>
      <c r="E21" s="52" t="s">
        <v>82</v>
      </c>
      <c r="F21" s="52" t="s">
        <v>42</v>
      </c>
      <c r="G21" s="53">
        <v>5729497.15</v>
      </c>
      <c r="H21" s="25">
        <v>5729497.15</v>
      </c>
      <c r="I21" s="10"/>
      <c r="J21" s="1"/>
    </row>
    <row r="22" spans="1:10" ht="36.75" customHeight="1">
      <c r="A22" s="67" t="s">
        <v>45</v>
      </c>
      <c r="B22" s="2"/>
      <c r="C22" s="55" t="s">
        <v>1</v>
      </c>
      <c r="D22" s="55" t="s">
        <v>8</v>
      </c>
      <c r="E22" s="55" t="s">
        <v>82</v>
      </c>
      <c r="F22" s="55" t="s">
        <v>51</v>
      </c>
      <c r="G22" s="56">
        <v>72014.19</v>
      </c>
      <c r="H22" s="25">
        <v>72014.19</v>
      </c>
      <c r="I22" s="10"/>
      <c r="J22" s="1"/>
    </row>
    <row r="23" spans="1:10" ht="35.25" customHeight="1">
      <c r="A23" s="64" t="s">
        <v>80</v>
      </c>
      <c r="B23" s="2"/>
      <c r="C23" s="55" t="s">
        <v>1</v>
      </c>
      <c r="D23" s="55" t="s">
        <v>8</v>
      </c>
      <c r="E23" s="55" t="s">
        <v>82</v>
      </c>
      <c r="F23" s="55" t="s">
        <v>79</v>
      </c>
      <c r="G23" s="56">
        <v>1748650.19</v>
      </c>
      <c r="H23" s="25">
        <v>1748650.18</v>
      </c>
      <c r="I23" s="10"/>
      <c r="J23" s="1"/>
    </row>
    <row r="24" spans="1:10" ht="27" customHeight="1">
      <c r="A24" s="68" t="s">
        <v>64</v>
      </c>
      <c r="B24" s="2"/>
      <c r="C24" s="23" t="s">
        <v>1</v>
      </c>
      <c r="D24" s="23" t="s">
        <v>8</v>
      </c>
      <c r="E24" s="23" t="s">
        <v>82</v>
      </c>
      <c r="F24" s="23" t="s">
        <v>50</v>
      </c>
      <c r="G24" s="53">
        <v>907780.78</v>
      </c>
      <c r="H24" s="25">
        <v>900800.73</v>
      </c>
      <c r="I24" s="10"/>
      <c r="J24" s="1"/>
    </row>
    <row r="25" spans="1:10" ht="26.25" customHeight="1">
      <c r="A25" s="64" t="s">
        <v>43</v>
      </c>
      <c r="B25" s="2"/>
      <c r="C25" s="52" t="s">
        <v>1</v>
      </c>
      <c r="D25" s="52" t="s">
        <v>8</v>
      </c>
      <c r="E25" s="52" t="s">
        <v>82</v>
      </c>
      <c r="F25" s="52" t="s">
        <v>44</v>
      </c>
      <c r="G25" s="53">
        <v>3156666.03</v>
      </c>
      <c r="H25" s="25">
        <v>3156666.03</v>
      </c>
      <c r="I25" s="10"/>
      <c r="J25" s="1"/>
    </row>
    <row r="26" spans="1:10" ht="30.75" customHeight="1">
      <c r="A26" s="77" t="s">
        <v>86</v>
      </c>
      <c r="B26" s="61"/>
      <c r="C26" s="50" t="s">
        <v>1</v>
      </c>
      <c r="D26" s="50" t="s">
        <v>8</v>
      </c>
      <c r="E26" s="50" t="s">
        <v>85</v>
      </c>
      <c r="F26" s="50"/>
      <c r="G26" s="51">
        <f>SUM(G27:G29)</f>
        <v>179663</v>
      </c>
      <c r="H26" s="51">
        <f>SUM(H27:H29)</f>
        <v>179663</v>
      </c>
      <c r="I26" s="10"/>
      <c r="J26" s="1"/>
    </row>
    <row r="27" spans="1:10" ht="25.5" customHeight="1">
      <c r="A27" s="70" t="s">
        <v>46</v>
      </c>
      <c r="B27" s="2"/>
      <c r="C27" s="52" t="s">
        <v>1</v>
      </c>
      <c r="D27" s="52" t="s">
        <v>8</v>
      </c>
      <c r="E27" s="52" t="s">
        <v>87</v>
      </c>
      <c r="F27" s="52" t="s">
        <v>49</v>
      </c>
      <c r="G27" s="53">
        <v>41934</v>
      </c>
      <c r="H27" s="25">
        <v>41934</v>
      </c>
      <c r="I27" s="10"/>
      <c r="J27" s="1"/>
    </row>
    <row r="28" spans="1:10" ht="20.25" customHeight="1">
      <c r="A28" s="70" t="s">
        <v>47</v>
      </c>
      <c r="B28" s="2"/>
      <c r="C28" s="52" t="s">
        <v>1</v>
      </c>
      <c r="D28" s="52" t="s">
        <v>8</v>
      </c>
      <c r="E28" s="52" t="s">
        <v>87</v>
      </c>
      <c r="F28" s="52" t="s">
        <v>48</v>
      </c>
      <c r="G28" s="53">
        <v>137729</v>
      </c>
      <c r="H28" s="44">
        <v>137729</v>
      </c>
      <c r="I28" s="10"/>
      <c r="J28" s="1"/>
    </row>
    <row r="29" spans="1:10" ht="17.25" customHeight="1">
      <c r="A29" s="70" t="s">
        <v>88</v>
      </c>
      <c r="B29" s="2"/>
      <c r="C29" s="52" t="s">
        <v>1</v>
      </c>
      <c r="D29" s="52" t="s">
        <v>8</v>
      </c>
      <c r="E29" s="52" t="s">
        <v>87</v>
      </c>
      <c r="F29" s="52" t="s">
        <v>76</v>
      </c>
      <c r="G29" s="53">
        <v>0</v>
      </c>
      <c r="H29" s="44">
        <v>0</v>
      </c>
      <c r="I29" s="10"/>
      <c r="J29" s="1"/>
    </row>
    <row r="30" spans="1:10" ht="16.5" customHeight="1">
      <c r="A30" s="63" t="s">
        <v>16</v>
      </c>
      <c r="B30" s="61"/>
      <c r="C30" s="50" t="s">
        <v>1</v>
      </c>
      <c r="D30" s="50" t="s">
        <v>40</v>
      </c>
      <c r="E30" s="50" t="s">
        <v>93</v>
      </c>
      <c r="F30" s="50"/>
      <c r="G30" s="51">
        <f>SUM(G31:G34)</f>
        <v>4799214.07</v>
      </c>
      <c r="H30" s="51">
        <f>SUM(H31:H34)</f>
        <v>4754814.07</v>
      </c>
      <c r="I30" s="10"/>
      <c r="J30" s="1"/>
    </row>
    <row r="31" spans="1:10" ht="15.75" customHeight="1">
      <c r="A31" s="65" t="s">
        <v>89</v>
      </c>
      <c r="B31" s="2"/>
      <c r="C31" s="66" t="s">
        <v>1</v>
      </c>
      <c r="D31" s="66" t="s">
        <v>40</v>
      </c>
      <c r="E31" s="52" t="s">
        <v>90</v>
      </c>
      <c r="F31" s="52" t="s">
        <v>52</v>
      </c>
      <c r="G31" s="58">
        <v>131860</v>
      </c>
      <c r="H31" s="43">
        <v>131860</v>
      </c>
      <c r="I31" s="10"/>
      <c r="J31" s="1"/>
    </row>
    <row r="32" spans="1:10" ht="25.5" customHeight="1">
      <c r="A32" s="64" t="s">
        <v>43</v>
      </c>
      <c r="B32" s="2"/>
      <c r="C32" s="66" t="s">
        <v>1</v>
      </c>
      <c r="D32" s="66" t="s">
        <v>40</v>
      </c>
      <c r="E32" s="52" t="s">
        <v>91</v>
      </c>
      <c r="F32" s="52" t="s">
        <v>44</v>
      </c>
      <c r="G32" s="56">
        <v>2958</v>
      </c>
      <c r="H32" s="25">
        <v>2958</v>
      </c>
      <c r="I32" s="10"/>
      <c r="J32" s="1"/>
    </row>
    <row r="33" spans="1:10" ht="26.25" customHeight="1">
      <c r="A33" s="64" t="s">
        <v>92</v>
      </c>
      <c r="B33" s="2"/>
      <c r="C33" s="66" t="s">
        <v>1</v>
      </c>
      <c r="D33" s="66" t="s">
        <v>40</v>
      </c>
      <c r="E33" s="52" t="s">
        <v>82</v>
      </c>
      <c r="F33" s="52" t="s">
        <v>44</v>
      </c>
      <c r="G33" s="56">
        <v>4506913.07</v>
      </c>
      <c r="H33" s="25">
        <v>4462513.07</v>
      </c>
      <c r="I33" s="10"/>
      <c r="J33" s="1"/>
    </row>
    <row r="34" spans="1:10" ht="66.75" customHeight="1">
      <c r="A34" s="97" t="s">
        <v>131</v>
      </c>
      <c r="B34" s="2"/>
      <c r="C34" s="66" t="s">
        <v>1</v>
      </c>
      <c r="D34" s="66" t="s">
        <v>40</v>
      </c>
      <c r="E34" s="52" t="s">
        <v>82</v>
      </c>
      <c r="F34" s="52" t="s">
        <v>130</v>
      </c>
      <c r="G34" s="56">
        <v>157483</v>
      </c>
      <c r="H34" s="44">
        <v>157483</v>
      </c>
      <c r="I34" s="10"/>
      <c r="J34" s="1"/>
    </row>
    <row r="35" spans="1:10" ht="13.5" customHeight="1">
      <c r="A35" s="79" t="s">
        <v>12</v>
      </c>
      <c r="B35" s="80"/>
      <c r="C35" s="48" t="s">
        <v>6</v>
      </c>
      <c r="D35" s="48" t="s">
        <v>7</v>
      </c>
      <c r="E35" s="48"/>
      <c r="F35" s="48"/>
      <c r="G35" s="49">
        <f>G36</f>
        <v>217000.00000000003</v>
      </c>
      <c r="H35" s="45">
        <f>SUM(H36)</f>
        <v>217000.00000000003</v>
      </c>
      <c r="I35" s="10"/>
      <c r="J35" s="1"/>
    </row>
    <row r="36" spans="1:10" ht="18.75" customHeight="1">
      <c r="A36" s="63" t="s">
        <v>13</v>
      </c>
      <c r="B36" s="78"/>
      <c r="C36" s="50" t="s">
        <v>6</v>
      </c>
      <c r="D36" s="50" t="s">
        <v>20</v>
      </c>
      <c r="E36" s="50" t="s">
        <v>94</v>
      </c>
      <c r="F36" s="50"/>
      <c r="G36" s="51">
        <f>G37</f>
        <v>217000.00000000003</v>
      </c>
      <c r="H36" s="47">
        <f>SUM(H37)</f>
        <v>217000.00000000003</v>
      </c>
      <c r="I36" s="10"/>
      <c r="J36" s="1"/>
    </row>
    <row r="37" spans="1:10" ht="27" customHeight="1">
      <c r="A37" s="64" t="s">
        <v>53</v>
      </c>
      <c r="B37" s="2"/>
      <c r="C37" s="52" t="s">
        <v>6</v>
      </c>
      <c r="D37" s="52" t="s">
        <v>20</v>
      </c>
      <c r="E37" s="52" t="s">
        <v>95</v>
      </c>
      <c r="F37" s="52"/>
      <c r="G37" s="25">
        <f>SUM(G38:G41)</f>
        <v>217000.00000000003</v>
      </c>
      <c r="H37" s="25">
        <f>SUM(H38:H41)</f>
        <v>217000.00000000003</v>
      </c>
      <c r="I37" s="10"/>
      <c r="J37" s="1"/>
    </row>
    <row r="38" spans="1:10" ht="36.75" customHeight="1">
      <c r="A38" s="64" t="s">
        <v>41</v>
      </c>
      <c r="B38" s="2"/>
      <c r="C38" s="52" t="s">
        <v>6</v>
      </c>
      <c r="D38" s="52" t="s">
        <v>20</v>
      </c>
      <c r="E38" s="52" t="s">
        <v>95</v>
      </c>
      <c r="F38" s="52" t="s">
        <v>42</v>
      </c>
      <c r="G38" s="53">
        <v>158298.69</v>
      </c>
      <c r="H38" s="25">
        <v>158298.69</v>
      </c>
      <c r="I38" s="10"/>
      <c r="J38" s="1"/>
    </row>
    <row r="39" spans="1:9" s="34" customFormat="1" ht="39.75" customHeight="1">
      <c r="A39" s="64" t="s">
        <v>80</v>
      </c>
      <c r="B39" s="35"/>
      <c r="C39" s="52" t="s">
        <v>6</v>
      </c>
      <c r="D39" s="52" t="s">
        <v>20</v>
      </c>
      <c r="E39" s="52" t="s">
        <v>95</v>
      </c>
      <c r="F39" s="52" t="s">
        <v>79</v>
      </c>
      <c r="G39" s="53">
        <v>46814.58</v>
      </c>
      <c r="H39" s="44">
        <v>46814.58</v>
      </c>
      <c r="I39" s="33"/>
    </row>
    <row r="40" spans="1:10" ht="28.5" customHeight="1">
      <c r="A40" s="68" t="s">
        <v>64</v>
      </c>
      <c r="B40" s="2"/>
      <c r="C40" s="52" t="s">
        <v>6</v>
      </c>
      <c r="D40" s="52" t="s">
        <v>20</v>
      </c>
      <c r="E40" s="52" t="s">
        <v>95</v>
      </c>
      <c r="F40" s="52" t="s">
        <v>50</v>
      </c>
      <c r="G40" s="53">
        <v>4916.67</v>
      </c>
      <c r="H40" s="43">
        <v>4916.67</v>
      </c>
      <c r="I40" s="10"/>
      <c r="J40" s="1"/>
    </row>
    <row r="41" spans="1:10" ht="28.5" customHeight="1">
      <c r="A41" s="64" t="s">
        <v>43</v>
      </c>
      <c r="B41" s="2"/>
      <c r="C41" s="52" t="s">
        <v>6</v>
      </c>
      <c r="D41" s="52" t="s">
        <v>20</v>
      </c>
      <c r="E41" s="52" t="s">
        <v>95</v>
      </c>
      <c r="F41" s="52" t="s">
        <v>44</v>
      </c>
      <c r="G41" s="53">
        <v>6970.06</v>
      </c>
      <c r="H41" s="43">
        <v>6970.06</v>
      </c>
      <c r="I41" s="10"/>
      <c r="J41" s="1"/>
    </row>
    <row r="42" spans="1:10" ht="27" customHeight="1">
      <c r="A42" s="79" t="s">
        <v>54</v>
      </c>
      <c r="B42" s="81"/>
      <c r="C42" s="48" t="s">
        <v>20</v>
      </c>
      <c r="D42" s="48" t="s">
        <v>7</v>
      </c>
      <c r="E42" s="48"/>
      <c r="F42" s="48"/>
      <c r="G42" s="49">
        <f>SUM(G43)</f>
        <v>2328903.05</v>
      </c>
      <c r="H42" s="49">
        <f>SUM(H43)</f>
        <v>2328903.05</v>
      </c>
      <c r="I42" s="10"/>
      <c r="J42" s="1"/>
    </row>
    <row r="43" spans="1:10" ht="17.25" customHeight="1">
      <c r="A43" s="63" t="s">
        <v>56</v>
      </c>
      <c r="B43" s="78"/>
      <c r="C43" s="50" t="s">
        <v>20</v>
      </c>
      <c r="D43" s="50" t="s">
        <v>26</v>
      </c>
      <c r="E43" s="50" t="s">
        <v>100</v>
      </c>
      <c r="F43" s="50"/>
      <c r="G43" s="51">
        <f>G44</f>
        <v>2328903.05</v>
      </c>
      <c r="H43" s="47">
        <f>SUM(H44)</f>
        <v>2328903.05</v>
      </c>
      <c r="I43" s="10"/>
      <c r="J43" s="1"/>
    </row>
    <row r="44" spans="1:10" ht="16.5" customHeight="1">
      <c r="A44" s="64" t="s">
        <v>96</v>
      </c>
      <c r="B44" s="2"/>
      <c r="C44" s="52" t="s">
        <v>20</v>
      </c>
      <c r="D44" s="52" t="s">
        <v>26</v>
      </c>
      <c r="E44" s="52" t="s">
        <v>97</v>
      </c>
      <c r="F44" s="52"/>
      <c r="G44" s="53">
        <f>G45</f>
        <v>2328903.05</v>
      </c>
      <c r="H44" s="43">
        <f>H45</f>
        <v>2328903.05</v>
      </c>
      <c r="I44" s="10"/>
      <c r="J44" s="1"/>
    </row>
    <row r="45" spans="1:10" ht="38.25" customHeight="1">
      <c r="A45" s="64" t="s">
        <v>98</v>
      </c>
      <c r="B45" s="2"/>
      <c r="C45" s="52" t="s">
        <v>20</v>
      </c>
      <c r="D45" s="52" t="s">
        <v>26</v>
      </c>
      <c r="E45" s="52" t="s">
        <v>99</v>
      </c>
      <c r="F45" s="52"/>
      <c r="G45" s="53">
        <f>G46</f>
        <v>2328903.05</v>
      </c>
      <c r="H45" s="36">
        <f>SUM(H46)</f>
        <v>2328903.05</v>
      </c>
      <c r="I45" s="10"/>
      <c r="J45" s="1"/>
    </row>
    <row r="46" spans="1:10" ht="27.75" customHeight="1">
      <c r="A46" s="64" t="s">
        <v>43</v>
      </c>
      <c r="B46" s="2"/>
      <c r="C46" s="52" t="s">
        <v>20</v>
      </c>
      <c r="D46" s="52" t="s">
        <v>26</v>
      </c>
      <c r="E46" s="52" t="s">
        <v>99</v>
      </c>
      <c r="F46" s="52" t="s">
        <v>44</v>
      </c>
      <c r="G46" s="53">
        <v>2328903.05</v>
      </c>
      <c r="H46" s="36">
        <v>2328903.05</v>
      </c>
      <c r="I46" s="10"/>
      <c r="J46" s="1"/>
    </row>
    <row r="47" spans="1:10" ht="13.5" customHeight="1">
      <c r="A47" s="79" t="s">
        <v>39</v>
      </c>
      <c r="B47" s="80"/>
      <c r="C47" s="48" t="s">
        <v>8</v>
      </c>
      <c r="D47" s="48" t="s">
        <v>7</v>
      </c>
      <c r="E47" s="48"/>
      <c r="F47" s="48"/>
      <c r="G47" s="49">
        <f>G48+G54</f>
        <v>47678989.99</v>
      </c>
      <c r="H47" s="45">
        <f>SUM(H48+H54)</f>
        <v>47678989.99</v>
      </c>
      <c r="I47" s="10"/>
      <c r="J47" s="1"/>
    </row>
    <row r="48" spans="1:10" ht="15.75" customHeight="1">
      <c r="A48" s="82" t="s">
        <v>38</v>
      </c>
      <c r="B48" s="78"/>
      <c r="C48" s="50" t="s">
        <v>8</v>
      </c>
      <c r="D48" s="50" t="s">
        <v>31</v>
      </c>
      <c r="E48" s="50" t="s">
        <v>129</v>
      </c>
      <c r="F48" s="50"/>
      <c r="G48" s="51">
        <f>SUM(G52,G50)</f>
        <v>47102147.29</v>
      </c>
      <c r="H48" s="51">
        <f>SUM(H52,H50)</f>
        <v>47102147.29</v>
      </c>
      <c r="I48" s="10"/>
      <c r="J48" s="1"/>
    </row>
    <row r="49" spans="1:10" ht="13.5" customHeight="1">
      <c r="A49" s="68" t="s">
        <v>89</v>
      </c>
      <c r="B49" s="2"/>
      <c r="C49" s="55" t="s">
        <v>8</v>
      </c>
      <c r="D49" s="55" t="s">
        <v>31</v>
      </c>
      <c r="E49" s="55" t="s">
        <v>93</v>
      </c>
      <c r="F49" s="55"/>
      <c r="G49" s="58"/>
      <c r="H49" s="24"/>
      <c r="I49" s="10"/>
      <c r="J49" s="1"/>
    </row>
    <row r="50" spans="1:9" s="9" customFormat="1" ht="66" customHeight="1">
      <c r="A50" s="67" t="s">
        <v>65</v>
      </c>
      <c r="B50" s="96"/>
      <c r="C50" s="55" t="s">
        <v>8</v>
      </c>
      <c r="D50" s="55" t="s">
        <v>31</v>
      </c>
      <c r="E50" s="55" t="s">
        <v>101</v>
      </c>
      <c r="F50" s="55"/>
      <c r="G50" s="56">
        <f>SUM(G51)</f>
        <v>1517150</v>
      </c>
      <c r="H50" s="56">
        <f>SUM(H51)</f>
        <v>1517150</v>
      </c>
      <c r="I50" s="10"/>
    </row>
    <row r="51" spans="1:10" ht="31.5" customHeight="1">
      <c r="A51" s="71" t="s">
        <v>55</v>
      </c>
      <c r="B51" s="2"/>
      <c r="C51" s="55" t="s">
        <v>8</v>
      </c>
      <c r="D51" s="55" t="s">
        <v>31</v>
      </c>
      <c r="E51" s="55" t="s">
        <v>101</v>
      </c>
      <c r="F51" s="55" t="s">
        <v>44</v>
      </c>
      <c r="G51" s="56">
        <v>1517150</v>
      </c>
      <c r="H51" s="43">
        <v>1517150</v>
      </c>
      <c r="I51" s="10"/>
      <c r="J51" s="1"/>
    </row>
    <row r="52" spans="1:10" ht="21" customHeight="1">
      <c r="A52" s="71" t="s">
        <v>96</v>
      </c>
      <c r="B52" s="2"/>
      <c r="C52" s="23" t="s">
        <v>8</v>
      </c>
      <c r="D52" s="23" t="s">
        <v>31</v>
      </c>
      <c r="E52" s="23" t="s">
        <v>97</v>
      </c>
      <c r="F52" s="23"/>
      <c r="G52" s="25">
        <f>SUM(G53:G53)</f>
        <v>45584997.29</v>
      </c>
      <c r="H52" s="25">
        <f>SUM(H53:H53)</f>
        <v>45584997.29</v>
      </c>
      <c r="I52" s="10"/>
      <c r="J52" s="1"/>
    </row>
    <row r="53" spans="1:10" ht="27.75" customHeight="1">
      <c r="A53" s="64" t="s">
        <v>43</v>
      </c>
      <c r="B53" s="2"/>
      <c r="C53" s="23" t="s">
        <v>66</v>
      </c>
      <c r="D53" s="23" t="s">
        <v>31</v>
      </c>
      <c r="E53" s="23" t="s">
        <v>102</v>
      </c>
      <c r="F53" s="23" t="s">
        <v>44</v>
      </c>
      <c r="G53" s="53">
        <v>45584997.29</v>
      </c>
      <c r="H53" s="25">
        <v>45584997.29</v>
      </c>
      <c r="I53" s="10"/>
      <c r="J53" s="1"/>
    </row>
    <row r="54" spans="1:10" ht="13.5" customHeight="1">
      <c r="A54" s="63" t="s">
        <v>67</v>
      </c>
      <c r="B54" s="61"/>
      <c r="C54" s="50" t="s">
        <v>8</v>
      </c>
      <c r="D54" s="50" t="s">
        <v>35</v>
      </c>
      <c r="E54" s="50" t="s">
        <v>100</v>
      </c>
      <c r="F54" s="50"/>
      <c r="G54" s="51">
        <f>SUM(G55)</f>
        <v>576842.7</v>
      </c>
      <c r="H54" s="47">
        <f>SUM(H55)</f>
        <v>576842.7</v>
      </c>
      <c r="I54" s="10"/>
      <c r="J54" s="1"/>
    </row>
    <row r="55" spans="1:10" ht="17.25" customHeight="1">
      <c r="A55" s="64" t="s">
        <v>103</v>
      </c>
      <c r="B55" s="2"/>
      <c r="C55" s="23" t="s">
        <v>8</v>
      </c>
      <c r="D55" s="23" t="s">
        <v>35</v>
      </c>
      <c r="E55" s="23" t="s">
        <v>81</v>
      </c>
      <c r="F55" s="23"/>
      <c r="G55" s="53">
        <f>SUM(G56:G57)</f>
        <v>576842.7</v>
      </c>
      <c r="H55" s="44">
        <f>SUM(H56:H57)</f>
        <v>576842.7</v>
      </c>
      <c r="I55" s="10"/>
      <c r="J55" s="1"/>
    </row>
    <row r="56" spans="1:10" ht="15.75" customHeight="1" outlineLevel="1">
      <c r="A56" s="64" t="s">
        <v>68</v>
      </c>
      <c r="B56" s="2"/>
      <c r="C56" s="23" t="s">
        <v>8</v>
      </c>
      <c r="D56" s="23" t="s">
        <v>35</v>
      </c>
      <c r="E56" s="23" t="s">
        <v>104</v>
      </c>
      <c r="F56" s="23" t="s">
        <v>44</v>
      </c>
      <c r="G56" s="53">
        <v>447690.7</v>
      </c>
      <c r="H56" s="24">
        <v>447690.7</v>
      </c>
      <c r="I56" s="10"/>
      <c r="J56" s="1"/>
    </row>
    <row r="57" spans="1:10" ht="27" customHeight="1" outlineLevel="1">
      <c r="A57" s="64" t="s">
        <v>43</v>
      </c>
      <c r="B57" s="2"/>
      <c r="C57" s="23" t="s">
        <v>8</v>
      </c>
      <c r="D57" s="23" t="s">
        <v>35</v>
      </c>
      <c r="E57" s="23" t="s">
        <v>132</v>
      </c>
      <c r="F57" s="23" t="s">
        <v>44</v>
      </c>
      <c r="G57" s="53">
        <v>129152</v>
      </c>
      <c r="H57" s="24">
        <v>129152</v>
      </c>
      <c r="I57" s="10"/>
      <c r="J57" s="1"/>
    </row>
    <row r="58" spans="1:10" ht="18" customHeight="1" outlineLevel="1">
      <c r="A58" s="79" t="s">
        <v>9</v>
      </c>
      <c r="B58" s="81"/>
      <c r="C58" s="48" t="s">
        <v>10</v>
      </c>
      <c r="D58" s="48" t="s">
        <v>7</v>
      </c>
      <c r="E58" s="48"/>
      <c r="F58" s="48"/>
      <c r="G58" s="49">
        <f>SUM(G59,G67,G75,G105)</f>
        <v>28530482.62</v>
      </c>
      <c r="H58" s="45">
        <f>SUM(H59+H67+H75+H105)</f>
        <v>25141298.56</v>
      </c>
      <c r="I58" s="10"/>
      <c r="J58" s="1"/>
    </row>
    <row r="59" spans="1:10" ht="14.25" customHeight="1" outlineLevel="1">
      <c r="A59" s="63" t="s">
        <v>17</v>
      </c>
      <c r="B59" s="78"/>
      <c r="C59" s="50" t="s">
        <v>10</v>
      </c>
      <c r="D59" s="50" t="s">
        <v>1</v>
      </c>
      <c r="E59" s="50" t="s">
        <v>100</v>
      </c>
      <c r="F59" s="50"/>
      <c r="G59" s="51">
        <f>SUM(G60,G63)</f>
        <v>3800.64</v>
      </c>
      <c r="H59" s="51">
        <f>SUM(H60,H63)</f>
        <v>3800.64</v>
      </c>
      <c r="I59" s="10"/>
      <c r="J59" s="1"/>
    </row>
    <row r="60" spans="1:9" s="12" customFormat="1" ht="15.75" customHeight="1">
      <c r="A60" s="68" t="s">
        <v>89</v>
      </c>
      <c r="B60" s="11"/>
      <c r="C60" s="52" t="s">
        <v>10</v>
      </c>
      <c r="D60" s="52" t="s">
        <v>1</v>
      </c>
      <c r="E60" s="52" t="s">
        <v>93</v>
      </c>
      <c r="F60" s="52"/>
      <c r="G60" s="72">
        <f>G61</f>
        <v>3800.64</v>
      </c>
      <c r="H60" s="43">
        <f>SUM(H61)</f>
        <v>3800.64</v>
      </c>
      <c r="I60" s="10"/>
    </row>
    <row r="61" spans="1:10" ht="93" customHeight="1">
      <c r="A61" s="67" t="s">
        <v>69</v>
      </c>
      <c r="B61" s="2"/>
      <c r="C61" s="52" t="s">
        <v>10</v>
      </c>
      <c r="D61" s="52" t="s">
        <v>1</v>
      </c>
      <c r="E61" s="52" t="s">
        <v>105</v>
      </c>
      <c r="F61" s="52"/>
      <c r="G61" s="53">
        <f>SUM(G62)</f>
        <v>3800.64</v>
      </c>
      <c r="H61" s="25">
        <f>SUM(H62)</f>
        <v>3800.64</v>
      </c>
      <c r="I61" s="10"/>
      <c r="J61" s="1"/>
    </row>
    <row r="62" spans="1:10" ht="27.75" customHeight="1">
      <c r="A62" s="64" t="s">
        <v>43</v>
      </c>
      <c r="B62" s="2"/>
      <c r="C62" s="55" t="s">
        <v>10</v>
      </c>
      <c r="D62" s="55" t="s">
        <v>1</v>
      </c>
      <c r="E62" s="52" t="s">
        <v>105</v>
      </c>
      <c r="F62" s="55" t="s">
        <v>44</v>
      </c>
      <c r="G62" s="56">
        <v>3800.64</v>
      </c>
      <c r="H62" s="25">
        <v>3800.64</v>
      </c>
      <c r="I62" s="10"/>
      <c r="J62" s="1"/>
    </row>
    <row r="63" spans="1:10" ht="16.5" customHeight="1">
      <c r="A63" s="71" t="s">
        <v>96</v>
      </c>
      <c r="B63" s="2"/>
      <c r="C63" s="55" t="s">
        <v>10</v>
      </c>
      <c r="D63" s="55" t="s">
        <v>1</v>
      </c>
      <c r="E63" s="52" t="s">
        <v>97</v>
      </c>
      <c r="F63" s="55"/>
      <c r="G63" s="56">
        <f>SUM(G64)</f>
        <v>0</v>
      </c>
      <c r="H63" s="56">
        <f>SUM(H64)</f>
        <v>0</v>
      </c>
      <c r="I63" s="10"/>
      <c r="J63" s="1"/>
    </row>
    <row r="64" spans="1:10" ht="15.75" customHeight="1">
      <c r="A64" s="64" t="s">
        <v>106</v>
      </c>
      <c r="B64" s="2"/>
      <c r="C64" s="55" t="s">
        <v>10</v>
      </c>
      <c r="D64" s="55" t="s">
        <v>1</v>
      </c>
      <c r="E64" s="52" t="s">
        <v>107</v>
      </c>
      <c r="F64" s="55"/>
      <c r="G64" s="56">
        <f>SUM(G65:G66)</f>
        <v>0</v>
      </c>
      <c r="H64" s="56">
        <f>SUM(H65:H66)</f>
        <v>0</v>
      </c>
      <c r="I64" s="10"/>
      <c r="J64" s="1"/>
    </row>
    <row r="65" spans="1:10" ht="28.5" customHeight="1">
      <c r="A65" s="64" t="s">
        <v>75</v>
      </c>
      <c r="B65" s="2"/>
      <c r="C65" s="55" t="s">
        <v>10</v>
      </c>
      <c r="D65" s="55" t="s">
        <v>1</v>
      </c>
      <c r="E65" s="52" t="s">
        <v>107</v>
      </c>
      <c r="F65" s="55" t="s">
        <v>57</v>
      </c>
      <c r="G65" s="56">
        <v>0</v>
      </c>
      <c r="H65" s="25">
        <v>0</v>
      </c>
      <c r="I65" s="10"/>
      <c r="J65" s="1"/>
    </row>
    <row r="66" spans="1:10" ht="27.75" customHeight="1">
      <c r="A66" s="64" t="s">
        <v>43</v>
      </c>
      <c r="B66" s="2"/>
      <c r="C66" s="55" t="s">
        <v>10</v>
      </c>
      <c r="D66" s="55" t="s">
        <v>1</v>
      </c>
      <c r="E66" s="52" t="s">
        <v>107</v>
      </c>
      <c r="F66" s="55" t="s">
        <v>44</v>
      </c>
      <c r="G66" s="56">
        <v>0</v>
      </c>
      <c r="H66" s="25">
        <v>0</v>
      </c>
      <c r="I66" s="10"/>
      <c r="J66" s="1"/>
    </row>
    <row r="67" spans="1:10" ht="21" customHeight="1">
      <c r="A67" s="84" t="s">
        <v>11</v>
      </c>
      <c r="B67" s="78"/>
      <c r="C67" s="50" t="s">
        <v>10</v>
      </c>
      <c r="D67" s="50" t="s">
        <v>6</v>
      </c>
      <c r="E67" s="50" t="s">
        <v>100</v>
      </c>
      <c r="F67" s="50"/>
      <c r="G67" s="51">
        <f>SUM(G68,G71)</f>
        <v>4898839.65</v>
      </c>
      <c r="H67" s="51">
        <f>SUM(H68,H71)</f>
        <v>4649839.65</v>
      </c>
      <c r="I67" s="46"/>
      <c r="J67" s="1"/>
    </row>
    <row r="68" spans="1:10" ht="15.75" customHeight="1" outlineLevel="1">
      <c r="A68" s="68" t="s">
        <v>89</v>
      </c>
      <c r="B68" s="2"/>
      <c r="C68" s="83" t="s">
        <v>10</v>
      </c>
      <c r="D68" s="83" t="s">
        <v>6</v>
      </c>
      <c r="E68" s="83" t="s">
        <v>93</v>
      </c>
      <c r="F68" s="83"/>
      <c r="G68" s="93">
        <f>SUM(G69)</f>
        <v>143000</v>
      </c>
      <c r="H68" s="93">
        <f>SUM(H69)</f>
        <v>143000</v>
      </c>
      <c r="I68" s="10"/>
      <c r="J68" s="1"/>
    </row>
    <row r="69" spans="1:10" ht="79.5" customHeight="1" outlineLevel="1">
      <c r="A69" s="67" t="s">
        <v>70</v>
      </c>
      <c r="B69" s="2"/>
      <c r="C69" s="23" t="s">
        <v>10</v>
      </c>
      <c r="D69" s="23" t="s">
        <v>6</v>
      </c>
      <c r="E69" s="23" t="s">
        <v>108</v>
      </c>
      <c r="F69" s="23"/>
      <c r="G69" s="53">
        <f>SUM(G70)</f>
        <v>143000</v>
      </c>
      <c r="H69" s="53">
        <f>SUM(H70)</f>
        <v>143000</v>
      </c>
      <c r="I69" s="10"/>
      <c r="J69" s="1"/>
    </row>
    <row r="70" spans="1:10" ht="25.5" customHeight="1" outlineLevel="1">
      <c r="A70" s="64" t="s">
        <v>43</v>
      </c>
      <c r="B70" s="2"/>
      <c r="C70" s="23" t="s">
        <v>10</v>
      </c>
      <c r="D70" s="23" t="s">
        <v>6</v>
      </c>
      <c r="E70" s="23" t="s">
        <v>108</v>
      </c>
      <c r="F70" s="23" t="s">
        <v>44</v>
      </c>
      <c r="G70" s="53">
        <v>143000</v>
      </c>
      <c r="H70" s="25">
        <v>143000</v>
      </c>
      <c r="I70" s="10"/>
      <c r="J70" s="1"/>
    </row>
    <row r="71" spans="1:10" ht="17.25" customHeight="1" outlineLevel="1">
      <c r="A71" s="71" t="s">
        <v>96</v>
      </c>
      <c r="B71" s="2"/>
      <c r="C71" s="83" t="s">
        <v>10</v>
      </c>
      <c r="D71" s="83" t="s">
        <v>6</v>
      </c>
      <c r="E71" s="83" t="s">
        <v>97</v>
      </c>
      <c r="F71" s="83"/>
      <c r="G71" s="93">
        <f>SUM(G72)</f>
        <v>4755839.65</v>
      </c>
      <c r="H71" s="93">
        <f>SUM(H72)</f>
        <v>4506839.65</v>
      </c>
      <c r="I71" s="10"/>
      <c r="J71" s="1"/>
    </row>
    <row r="72" spans="1:10" ht="63.75" customHeight="1" outlineLevel="1">
      <c r="A72" s="64" t="s">
        <v>109</v>
      </c>
      <c r="B72" s="2"/>
      <c r="C72" s="55" t="s">
        <v>10</v>
      </c>
      <c r="D72" s="55" t="s">
        <v>6</v>
      </c>
      <c r="E72" s="55" t="s">
        <v>110</v>
      </c>
      <c r="F72" s="55"/>
      <c r="G72" s="56">
        <f>SUM(G73:G74)</f>
        <v>4755839.65</v>
      </c>
      <c r="H72" s="56">
        <f>SUM(H73:H74)</f>
        <v>4506839.65</v>
      </c>
      <c r="I72" s="10"/>
      <c r="J72" s="1"/>
    </row>
    <row r="73" spans="1:10" ht="25.5" customHeight="1" outlineLevel="1">
      <c r="A73" s="64" t="s">
        <v>75</v>
      </c>
      <c r="B73" s="2"/>
      <c r="C73" s="55" t="s">
        <v>10</v>
      </c>
      <c r="D73" s="55" t="s">
        <v>6</v>
      </c>
      <c r="E73" s="55" t="s">
        <v>110</v>
      </c>
      <c r="F73" s="55" t="s">
        <v>57</v>
      </c>
      <c r="G73" s="56">
        <v>0</v>
      </c>
      <c r="H73" s="43">
        <v>0</v>
      </c>
      <c r="I73" s="10"/>
      <c r="J73" s="1"/>
    </row>
    <row r="74" spans="1:10" ht="25.5" customHeight="1" outlineLevel="1">
      <c r="A74" s="64" t="s">
        <v>43</v>
      </c>
      <c r="B74" s="2"/>
      <c r="C74" s="23" t="s">
        <v>10</v>
      </c>
      <c r="D74" s="23" t="s">
        <v>6</v>
      </c>
      <c r="E74" s="55" t="s">
        <v>110</v>
      </c>
      <c r="F74" s="23" t="s">
        <v>44</v>
      </c>
      <c r="G74" s="53">
        <v>4755839.65</v>
      </c>
      <c r="H74" s="25">
        <v>4506839.65</v>
      </c>
      <c r="I74" s="10"/>
      <c r="J74" s="1"/>
    </row>
    <row r="75" spans="1:10" ht="13.5" outlineLevel="1">
      <c r="A75" s="77" t="s">
        <v>18</v>
      </c>
      <c r="B75" s="61"/>
      <c r="C75" s="50" t="s">
        <v>10</v>
      </c>
      <c r="D75" s="50" t="s">
        <v>20</v>
      </c>
      <c r="E75" s="50" t="s">
        <v>100</v>
      </c>
      <c r="F75" s="50"/>
      <c r="G75" s="51">
        <f>SUM(G76,G80,G87)</f>
        <v>22750392.19</v>
      </c>
      <c r="H75" s="51">
        <f>SUM(H76,H80,H87)</f>
        <v>19610208.13</v>
      </c>
      <c r="I75" s="10"/>
      <c r="J75" s="1"/>
    </row>
    <row r="76" spans="1:10" ht="51" outlineLevel="1">
      <c r="A76" s="68" t="s">
        <v>147</v>
      </c>
      <c r="B76" s="89"/>
      <c r="C76" s="88" t="s">
        <v>10</v>
      </c>
      <c r="D76" s="88" t="s">
        <v>20</v>
      </c>
      <c r="E76" s="88" t="s">
        <v>150</v>
      </c>
      <c r="F76" s="88" t="s">
        <v>154</v>
      </c>
      <c r="G76" s="85">
        <f>SUM(G77)</f>
        <v>1199982.96</v>
      </c>
      <c r="H76" s="85">
        <f>SUM(H77)</f>
        <v>1199982.96</v>
      </c>
      <c r="I76" s="10"/>
      <c r="J76" s="1"/>
    </row>
    <row r="77" spans="1:10" ht="25.5" outlineLevel="1">
      <c r="A77" s="68" t="s">
        <v>148</v>
      </c>
      <c r="B77" s="89"/>
      <c r="C77" s="88" t="s">
        <v>10</v>
      </c>
      <c r="D77" s="88" t="s">
        <v>20</v>
      </c>
      <c r="E77" s="88" t="s">
        <v>149</v>
      </c>
      <c r="F77" s="88" t="s">
        <v>154</v>
      </c>
      <c r="G77" s="85">
        <f>SUM(G78)</f>
        <v>1199982.96</v>
      </c>
      <c r="H77" s="85">
        <f>SUM(H78)</f>
        <v>1199982.96</v>
      </c>
      <c r="I77" s="10"/>
      <c r="J77" s="1"/>
    </row>
    <row r="78" spans="1:10" ht="25.5" outlineLevel="1">
      <c r="A78" s="64" t="s">
        <v>152</v>
      </c>
      <c r="B78" s="89"/>
      <c r="C78" s="88" t="s">
        <v>10</v>
      </c>
      <c r="D78" s="88" t="s">
        <v>20</v>
      </c>
      <c r="E78" s="88" t="s">
        <v>151</v>
      </c>
      <c r="F78" s="88" t="s">
        <v>153</v>
      </c>
      <c r="G78" s="85">
        <f>SUM(G79)</f>
        <v>1199982.96</v>
      </c>
      <c r="H78" s="85">
        <f>SUM(H79)</f>
        <v>1199982.96</v>
      </c>
      <c r="I78" s="10"/>
      <c r="J78" s="1"/>
    </row>
    <row r="79" spans="1:10" ht="25.5" outlineLevel="1">
      <c r="A79" s="64" t="s">
        <v>43</v>
      </c>
      <c r="B79" s="89"/>
      <c r="C79" s="88" t="s">
        <v>10</v>
      </c>
      <c r="D79" s="88" t="s">
        <v>20</v>
      </c>
      <c r="E79" s="88" t="s">
        <v>151</v>
      </c>
      <c r="F79" s="88" t="s">
        <v>44</v>
      </c>
      <c r="G79" s="85">
        <v>1199982.96</v>
      </c>
      <c r="H79" s="85">
        <v>1199982.96</v>
      </c>
      <c r="I79" s="10"/>
      <c r="J79" s="1"/>
    </row>
    <row r="80" spans="1:10" ht="13.5" customHeight="1" outlineLevel="1">
      <c r="A80" s="68" t="s">
        <v>89</v>
      </c>
      <c r="B80" s="87"/>
      <c r="C80" s="88" t="s">
        <v>10</v>
      </c>
      <c r="D80" s="88" t="s">
        <v>20</v>
      </c>
      <c r="E80" s="88" t="s">
        <v>93</v>
      </c>
      <c r="F80" s="88"/>
      <c r="G80" s="85">
        <f>SUM(G81,G83,G85)</f>
        <v>1192455</v>
      </c>
      <c r="H80" s="85">
        <f>SUM(H83,H85)</f>
        <v>1092455</v>
      </c>
      <c r="I80" s="10"/>
      <c r="J80" s="1"/>
    </row>
    <row r="81" spans="1:10" ht="22.5" customHeight="1" outlineLevel="1">
      <c r="A81" s="67" t="s">
        <v>70</v>
      </c>
      <c r="B81" s="89"/>
      <c r="C81" s="88" t="s">
        <v>10</v>
      </c>
      <c r="D81" s="88" t="s">
        <v>20</v>
      </c>
      <c r="E81" s="88" t="s">
        <v>108</v>
      </c>
      <c r="F81" s="88"/>
      <c r="G81" s="85">
        <f>SUM(G82)</f>
        <v>100000</v>
      </c>
      <c r="H81" s="85">
        <f>SUM(H82)</f>
        <v>0</v>
      </c>
      <c r="I81" s="10"/>
      <c r="J81" s="1"/>
    </row>
    <row r="82" spans="1:10" ht="22.5" customHeight="1" outlineLevel="1">
      <c r="A82" s="64" t="s">
        <v>43</v>
      </c>
      <c r="B82" s="89"/>
      <c r="C82" s="88" t="s">
        <v>10</v>
      </c>
      <c r="D82" s="88" t="s">
        <v>20</v>
      </c>
      <c r="E82" s="55" t="s">
        <v>108</v>
      </c>
      <c r="F82" s="55" t="s">
        <v>44</v>
      </c>
      <c r="G82" s="56">
        <v>100000</v>
      </c>
      <c r="H82" s="56"/>
      <c r="I82" s="10"/>
      <c r="J82" s="1"/>
    </row>
    <row r="83" spans="1:10" ht="22.5" customHeight="1" outlineLevel="1">
      <c r="A83" s="67" t="s">
        <v>71</v>
      </c>
      <c r="B83" s="18"/>
      <c r="C83" s="55" t="s">
        <v>10</v>
      </c>
      <c r="D83" s="55" t="s">
        <v>20</v>
      </c>
      <c r="E83" s="55" t="s">
        <v>111</v>
      </c>
      <c r="F83" s="55"/>
      <c r="G83" s="58">
        <f>SUM(G84)</f>
        <v>1000000</v>
      </c>
      <c r="H83" s="43">
        <f>SUM(H84)</f>
        <v>1000000</v>
      </c>
      <c r="I83" s="10"/>
      <c r="J83" s="1"/>
    </row>
    <row r="84" spans="1:10" ht="33" customHeight="1" outlineLevel="1">
      <c r="A84" s="64" t="s">
        <v>43</v>
      </c>
      <c r="B84" s="18"/>
      <c r="C84" s="55" t="s">
        <v>10</v>
      </c>
      <c r="D84" s="55" t="s">
        <v>20</v>
      </c>
      <c r="E84" s="55" t="s">
        <v>111</v>
      </c>
      <c r="F84" s="55" t="s">
        <v>44</v>
      </c>
      <c r="G84" s="56">
        <v>1000000</v>
      </c>
      <c r="H84" s="25">
        <v>1000000</v>
      </c>
      <c r="I84" s="10"/>
      <c r="J84" s="1"/>
    </row>
    <row r="85" spans="1:10" ht="25.5" customHeight="1" outlineLevel="1">
      <c r="A85" s="64" t="s">
        <v>72</v>
      </c>
      <c r="B85" s="18"/>
      <c r="C85" s="55" t="s">
        <v>10</v>
      </c>
      <c r="D85" s="55" t="s">
        <v>20</v>
      </c>
      <c r="E85" s="55" t="s">
        <v>112</v>
      </c>
      <c r="F85" s="55"/>
      <c r="G85" s="56">
        <f>SUM(G86)</f>
        <v>92455</v>
      </c>
      <c r="H85" s="56">
        <f>SUM(H86)</f>
        <v>92455</v>
      </c>
      <c r="I85" s="10"/>
      <c r="J85" s="1"/>
    </row>
    <row r="86" spans="1:10" ht="27" customHeight="1" outlineLevel="1">
      <c r="A86" s="64" t="s">
        <v>43</v>
      </c>
      <c r="B86" s="18"/>
      <c r="C86" s="55" t="s">
        <v>10</v>
      </c>
      <c r="D86" s="55" t="s">
        <v>20</v>
      </c>
      <c r="E86" s="55" t="s">
        <v>112</v>
      </c>
      <c r="F86" s="55" t="s">
        <v>44</v>
      </c>
      <c r="G86" s="56">
        <v>92455</v>
      </c>
      <c r="H86" s="25">
        <v>92455</v>
      </c>
      <c r="I86" s="10"/>
      <c r="J86" s="1"/>
    </row>
    <row r="87" spans="1:10" ht="13.5" outlineLevel="1">
      <c r="A87" s="71" t="s">
        <v>96</v>
      </c>
      <c r="B87" s="92"/>
      <c r="C87" s="88" t="s">
        <v>10</v>
      </c>
      <c r="D87" s="88" t="s">
        <v>20</v>
      </c>
      <c r="E87" s="88" t="s">
        <v>97</v>
      </c>
      <c r="F87" s="88"/>
      <c r="G87" s="85">
        <f>SUM(G88,G91,G93,G95,G97,G99,G102)</f>
        <v>20357954.23</v>
      </c>
      <c r="H87" s="85">
        <f>SUM(H88,H91,H93,H95,H97,H99,H102)</f>
        <v>17317770.169999998</v>
      </c>
      <c r="I87" s="10"/>
      <c r="J87" s="1"/>
    </row>
    <row r="88" spans="1:10" ht="25.5" outlineLevel="1">
      <c r="A88" s="64" t="s">
        <v>43</v>
      </c>
      <c r="B88" s="92"/>
      <c r="C88" s="88" t="s">
        <v>10</v>
      </c>
      <c r="D88" s="88" t="s">
        <v>20</v>
      </c>
      <c r="E88" s="88" t="s">
        <v>161</v>
      </c>
      <c r="F88" s="88" t="s">
        <v>154</v>
      </c>
      <c r="G88" s="85">
        <f>SUM(G89)</f>
        <v>1941049.2</v>
      </c>
      <c r="H88" s="85">
        <f>SUM(H89)</f>
        <v>612314.76</v>
      </c>
      <c r="I88" s="10"/>
      <c r="J88" s="1"/>
    </row>
    <row r="89" spans="1:10" ht="25.5" outlineLevel="1">
      <c r="A89" s="64" t="s">
        <v>152</v>
      </c>
      <c r="B89" s="92"/>
      <c r="C89" s="88" t="s">
        <v>10</v>
      </c>
      <c r="D89" s="88" t="s">
        <v>20</v>
      </c>
      <c r="E89" s="88" t="s">
        <v>161</v>
      </c>
      <c r="F89" s="88" t="s">
        <v>153</v>
      </c>
      <c r="G89" s="85">
        <f>SUM(G90)</f>
        <v>1941049.2</v>
      </c>
      <c r="H89" s="85">
        <f>SUM(H90)</f>
        <v>612314.76</v>
      </c>
      <c r="I89" s="10"/>
      <c r="J89" s="1"/>
    </row>
    <row r="90" spans="1:10" ht="13.5" outlineLevel="1">
      <c r="A90" s="64" t="s">
        <v>162</v>
      </c>
      <c r="B90" s="92"/>
      <c r="C90" s="88" t="s">
        <v>10</v>
      </c>
      <c r="D90" s="88" t="s">
        <v>20</v>
      </c>
      <c r="E90" s="88" t="s">
        <v>161</v>
      </c>
      <c r="F90" s="88" t="s">
        <v>44</v>
      </c>
      <c r="G90" s="85">
        <v>1941049.2</v>
      </c>
      <c r="H90" s="85">
        <v>612314.76</v>
      </c>
      <c r="I90" s="10"/>
      <c r="J90" s="1"/>
    </row>
    <row r="91" spans="1:10" ht="13.5" outlineLevel="1">
      <c r="A91" s="69" t="s">
        <v>19</v>
      </c>
      <c r="B91" s="89"/>
      <c r="C91" s="88" t="s">
        <v>10</v>
      </c>
      <c r="D91" s="88" t="s">
        <v>20</v>
      </c>
      <c r="E91" s="88" t="s">
        <v>113</v>
      </c>
      <c r="F91" s="88"/>
      <c r="G91" s="85">
        <f>SUM(G92)</f>
        <v>6331402.04</v>
      </c>
      <c r="H91" s="90">
        <f>SUM(H92)</f>
        <v>6078861.09</v>
      </c>
      <c r="I91" s="10"/>
      <c r="J91" s="1"/>
    </row>
    <row r="92" spans="1:10" ht="25.5" outlineLevel="1">
      <c r="A92" s="64" t="s">
        <v>43</v>
      </c>
      <c r="B92" s="18"/>
      <c r="C92" s="23" t="s">
        <v>10</v>
      </c>
      <c r="D92" s="23" t="s">
        <v>20</v>
      </c>
      <c r="E92" s="23" t="s">
        <v>113</v>
      </c>
      <c r="F92" s="23" t="s">
        <v>44</v>
      </c>
      <c r="G92" s="53">
        <v>6331402.04</v>
      </c>
      <c r="H92" s="25">
        <v>6078861.09</v>
      </c>
      <c r="I92" s="10"/>
      <c r="J92" s="1"/>
    </row>
    <row r="93" spans="1:10" ht="13.5" customHeight="1" outlineLevel="1">
      <c r="A93" s="70" t="s">
        <v>21</v>
      </c>
      <c r="B93" s="89"/>
      <c r="C93" s="88" t="s">
        <v>10</v>
      </c>
      <c r="D93" s="88" t="s">
        <v>20</v>
      </c>
      <c r="E93" s="88" t="s">
        <v>114</v>
      </c>
      <c r="F93" s="88"/>
      <c r="G93" s="85">
        <f>SUM(G94)</f>
        <v>417707.32</v>
      </c>
      <c r="H93" s="90">
        <f>SUM(H94)</f>
        <v>417707.32</v>
      </c>
      <c r="I93" s="10"/>
      <c r="J93" s="1"/>
    </row>
    <row r="94" spans="1:10" ht="25.5" outlineLevel="1">
      <c r="A94" s="64" t="s">
        <v>43</v>
      </c>
      <c r="B94" s="18"/>
      <c r="C94" s="55" t="s">
        <v>10</v>
      </c>
      <c r="D94" s="55" t="s">
        <v>20</v>
      </c>
      <c r="E94" s="23" t="s">
        <v>114</v>
      </c>
      <c r="F94" s="55" t="s">
        <v>44</v>
      </c>
      <c r="G94" s="56">
        <v>417707.32</v>
      </c>
      <c r="H94" s="43">
        <v>417707.32</v>
      </c>
      <c r="I94" s="10"/>
      <c r="J94" s="1"/>
    </row>
    <row r="95" spans="1:10" ht="13.5" outlineLevel="1">
      <c r="A95" s="64" t="s">
        <v>115</v>
      </c>
      <c r="B95" s="18"/>
      <c r="C95" s="83" t="s">
        <v>10</v>
      </c>
      <c r="D95" s="83" t="s">
        <v>20</v>
      </c>
      <c r="E95" s="83" t="s">
        <v>116</v>
      </c>
      <c r="F95" s="83"/>
      <c r="G95" s="85">
        <f>SUM(G96)</f>
        <v>2651928.67</v>
      </c>
      <c r="H95" s="86">
        <f>SUM(H96)</f>
        <v>2651928.67</v>
      </c>
      <c r="I95" s="10"/>
      <c r="J95" s="1"/>
    </row>
    <row r="96" spans="1:10" ht="25.5" outlineLevel="1">
      <c r="A96" s="64" t="s">
        <v>43</v>
      </c>
      <c r="B96" s="18"/>
      <c r="C96" s="23" t="s">
        <v>10</v>
      </c>
      <c r="D96" s="23" t="s">
        <v>20</v>
      </c>
      <c r="E96" s="23" t="s">
        <v>116</v>
      </c>
      <c r="F96" s="23" t="s">
        <v>44</v>
      </c>
      <c r="G96" s="53">
        <v>2651928.67</v>
      </c>
      <c r="H96" s="25">
        <v>2651928.67</v>
      </c>
      <c r="I96" s="10"/>
      <c r="J96" s="1"/>
    </row>
    <row r="97" spans="1:10" ht="23.25" customHeight="1" outlineLevel="1">
      <c r="A97" s="64" t="s">
        <v>117</v>
      </c>
      <c r="B97" s="18"/>
      <c r="C97" s="88" t="s">
        <v>23</v>
      </c>
      <c r="D97" s="88" t="s">
        <v>20</v>
      </c>
      <c r="E97" s="88" t="s">
        <v>118</v>
      </c>
      <c r="F97" s="88"/>
      <c r="G97" s="85">
        <f>SUM(G98)</f>
        <v>6631633.18</v>
      </c>
      <c r="H97" s="90">
        <f>SUM(H98)</f>
        <v>5172724.51</v>
      </c>
      <c r="I97" s="40"/>
      <c r="J97" s="1"/>
    </row>
    <row r="98" spans="1:10" ht="15.75" customHeight="1" outlineLevel="1">
      <c r="A98" s="70" t="s">
        <v>55</v>
      </c>
      <c r="B98" s="18"/>
      <c r="C98" s="55" t="s">
        <v>10</v>
      </c>
      <c r="D98" s="55" t="s">
        <v>20</v>
      </c>
      <c r="E98" s="55" t="s">
        <v>118</v>
      </c>
      <c r="F98" s="55" t="s">
        <v>44</v>
      </c>
      <c r="G98" s="56">
        <v>6631633.18</v>
      </c>
      <c r="H98" s="44">
        <v>5172724.51</v>
      </c>
      <c r="I98" s="40"/>
      <c r="J98" s="1"/>
    </row>
    <row r="99" spans="1:10" ht="33" customHeight="1" outlineLevel="1">
      <c r="A99" s="70" t="s">
        <v>156</v>
      </c>
      <c r="B99" s="18"/>
      <c r="C99" s="55" t="s">
        <v>10</v>
      </c>
      <c r="D99" s="55" t="s">
        <v>20</v>
      </c>
      <c r="E99" s="55" t="s">
        <v>155</v>
      </c>
      <c r="F99" s="55" t="s">
        <v>154</v>
      </c>
      <c r="G99" s="56">
        <f>SUM(G100)</f>
        <v>11617.04</v>
      </c>
      <c r="H99" s="56">
        <f>SUM(H100)</f>
        <v>11617.04</v>
      </c>
      <c r="I99" s="40"/>
      <c r="J99" s="1"/>
    </row>
    <row r="100" spans="1:10" ht="23.25" customHeight="1" outlineLevel="1">
      <c r="A100" s="64" t="s">
        <v>152</v>
      </c>
      <c r="B100" s="89"/>
      <c r="C100" s="88" t="s">
        <v>10</v>
      </c>
      <c r="D100" s="88" t="s">
        <v>20</v>
      </c>
      <c r="E100" s="88" t="s">
        <v>157</v>
      </c>
      <c r="F100" s="55" t="s">
        <v>153</v>
      </c>
      <c r="G100" s="56">
        <f>SUM(G101)</f>
        <v>11617.04</v>
      </c>
      <c r="H100" s="56">
        <f>SUM(H101)</f>
        <v>11617.04</v>
      </c>
      <c r="I100" s="40"/>
      <c r="J100" s="1"/>
    </row>
    <row r="101" spans="1:10" ht="15.75" customHeight="1" outlineLevel="1">
      <c r="A101" s="64" t="s">
        <v>43</v>
      </c>
      <c r="B101" s="89"/>
      <c r="C101" s="88" t="s">
        <v>10</v>
      </c>
      <c r="D101" s="88" t="s">
        <v>20</v>
      </c>
      <c r="E101" s="88" t="s">
        <v>157</v>
      </c>
      <c r="F101" s="55" t="s">
        <v>44</v>
      </c>
      <c r="G101" s="56">
        <v>11617.04</v>
      </c>
      <c r="H101" s="44">
        <v>11617.04</v>
      </c>
      <c r="I101" s="40"/>
      <c r="J101" s="1"/>
    </row>
    <row r="102" spans="1:10" ht="44.25" customHeight="1" outlineLevel="1">
      <c r="A102" s="70" t="s">
        <v>158</v>
      </c>
      <c r="B102" s="18"/>
      <c r="C102" s="55" t="s">
        <v>10</v>
      </c>
      <c r="D102" s="55" t="s">
        <v>20</v>
      </c>
      <c r="E102" s="55" t="s">
        <v>159</v>
      </c>
      <c r="F102" s="55" t="s">
        <v>154</v>
      </c>
      <c r="G102" s="56">
        <f>SUM(G103)</f>
        <v>2372616.78</v>
      </c>
      <c r="H102" s="56">
        <f>SUM(H103)</f>
        <v>2372616.78</v>
      </c>
      <c r="I102" s="40"/>
      <c r="J102" s="1"/>
    </row>
    <row r="103" spans="1:10" ht="24.75" customHeight="1" outlineLevel="1">
      <c r="A103" s="64" t="s">
        <v>152</v>
      </c>
      <c r="B103" s="18"/>
      <c r="C103" s="55" t="s">
        <v>10</v>
      </c>
      <c r="D103" s="55" t="s">
        <v>20</v>
      </c>
      <c r="E103" s="55" t="s">
        <v>159</v>
      </c>
      <c r="F103" s="55" t="s">
        <v>160</v>
      </c>
      <c r="G103" s="56">
        <f>SUM(G104)</f>
        <v>2372616.78</v>
      </c>
      <c r="H103" s="56">
        <f>SUM(H104)</f>
        <v>2372616.78</v>
      </c>
      <c r="I103" s="40"/>
      <c r="J103" s="1"/>
    </row>
    <row r="104" spans="1:10" ht="27" customHeight="1" outlineLevel="1">
      <c r="A104" s="64" t="s">
        <v>43</v>
      </c>
      <c r="B104" s="18"/>
      <c r="C104" s="55" t="s">
        <v>10</v>
      </c>
      <c r="D104" s="55" t="s">
        <v>20</v>
      </c>
      <c r="E104" s="55" t="s">
        <v>159</v>
      </c>
      <c r="F104" s="55" t="s">
        <v>44</v>
      </c>
      <c r="G104" s="56">
        <v>2372616.78</v>
      </c>
      <c r="H104" s="44">
        <v>2372616.78</v>
      </c>
      <c r="I104" s="40"/>
      <c r="J104" s="1"/>
    </row>
    <row r="105" spans="1:10" ht="27" outlineLevel="1">
      <c r="A105" s="84" t="s">
        <v>22</v>
      </c>
      <c r="B105" s="91"/>
      <c r="C105" s="50" t="s">
        <v>10</v>
      </c>
      <c r="D105" s="50" t="s">
        <v>10</v>
      </c>
      <c r="E105" s="50" t="s">
        <v>100</v>
      </c>
      <c r="F105" s="50"/>
      <c r="G105" s="51">
        <f>SUM(G106,G108)</f>
        <v>877450.14</v>
      </c>
      <c r="H105" s="51">
        <f>SUM(H106,H108)</f>
        <v>877450.14</v>
      </c>
      <c r="I105" s="10"/>
      <c r="J105" s="1"/>
    </row>
    <row r="106" spans="1:10" ht="15.75" customHeight="1" outlineLevel="1">
      <c r="A106" s="67" t="s">
        <v>70</v>
      </c>
      <c r="B106" s="102"/>
      <c r="C106" s="88" t="s">
        <v>10</v>
      </c>
      <c r="D106" s="88" t="s">
        <v>10</v>
      </c>
      <c r="E106" s="88" t="s">
        <v>108</v>
      </c>
      <c r="F106" s="88"/>
      <c r="G106" s="85">
        <f>SUM(G107)</f>
        <v>600000</v>
      </c>
      <c r="H106" s="85">
        <f>SUM(H107)</f>
        <v>600000</v>
      </c>
      <c r="I106" s="10"/>
      <c r="J106" s="1"/>
    </row>
    <row r="107" spans="1:9" ht="25.5" outlineLevel="1">
      <c r="A107" s="64" t="s">
        <v>43</v>
      </c>
      <c r="B107" s="102"/>
      <c r="C107" s="55" t="s">
        <v>10</v>
      </c>
      <c r="D107" s="55" t="s">
        <v>10</v>
      </c>
      <c r="E107" s="55" t="s">
        <v>108</v>
      </c>
      <c r="F107" s="55" t="s">
        <v>44</v>
      </c>
      <c r="G107" s="56">
        <v>600000</v>
      </c>
      <c r="H107" s="44">
        <v>600000</v>
      </c>
      <c r="I107" s="10"/>
    </row>
    <row r="108" spans="1:10" ht="26.25" customHeight="1" outlineLevel="1">
      <c r="A108" s="70" t="s">
        <v>119</v>
      </c>
      <c r="B108" s="89"/>
      <c r="C108" s="88" t="s">
        <v>10</v>
      </c>
      <c r="D108" s="88" t="s">
        <v>10</v>
      </c>
      <c r="E108" s="88" t="s">
        <v>120</v>
      </c>
      <c r="F108" s="88"/>
      <c r="G108" s="85">
        <f>SUM(G109)</f>
        <v>277450.14</v>
      </c>
      <c r="H108" s="90">
        <f>SUM(H109)</f>
        <v>277450.14</v>
      </c>
      <c r="I108" s="10"/>
      <c r="J108" s="1"/>
    </row>
    <row r="109" spans="1:10" ht="18.75" customHeight="1" outlineLevel="1">
      <c r="A109" s="70" t="s">
        <v>121</v>
      </c>
      <c r="B109" s="89"/>
      <c r="C109" s="88" t="s">
        <v>10</v>
      </c>
      <c r="D109" s="88" t="s">
        <v>10</v>
      </c>
      <c r="E109" s="88" t="s">
        <v>122</v>
      </c>
      <c r="F109" s="88"/>
      <c r="G109" s="85">
        <f>SUM(G110)</f>
        <v>277450.14</v>
      </c>
      <c r="H109" s="90">
        <f>SUM(H110)</f>
        <v>277450.14</v>
      </c>
      <c r="I109" s="10"/>
      <c r="J109" s="1"/>
    </row>
    <row r="110" spans="1:10" ht="40.5" customHeight="1" outlineLevel="1">
      <c r="A110" s="64" t="s">
        <v>123</v>
      </c>
      <c r="B110" s="18"/>
      <c r="C110" s="23" t="s">
        <v>10</v>
      </c>
      <c r="D110" s="23" t="s">
        <v>10</v>
      </c>
      <c r="E110" s="23" t="s">
        <v>122</v>
      </c>
      <c r="F110" s="23" t="s">
        <v>58</v>
      </c>
      <c r="G110" s="53">
        <v>277450.14</v>
      </c>
      <c r="H110" s="36">
        <v>277450.14</v>
      </c>
      <c r="I110" s="10"/>
      <c r="J110" s="1"/>
    </row>
    <row r="111" spans="1:10" ht="12.75" outlineLevel="1">
      <c r="A111" s="94" t="s">
        <v>73</v>
      </c>
      <c r="B111" s="81"/>
      <c r="C111" s="48" t="s">
        <v>14</v>
      </c>
      <c r="D111" s="48" t="s">
        <v>7</v>
      </c>
      <c r="E111" s="48"/>
      <c r="F111" s="48"/>
      <c r="G111" s="49">
        <f>G112</f>
        <v>334540.74</v>
      </c>
      <c r="H111" s="45">
        <f>SUM(H112)</f>
        <v>334540.74</v>
      </c>
      <c r="I111" s="10"/>
      <c r="J111" s="1"/>
    </row>
    <row r="112" spans="1:10" ht="13.5" outlineLevel="1">
      <c r="A112" s="82" t="s">
        <v>126</v>
      </c>
      <c r="B112" s="74"/>
      <c r="C112" s="50" t="s">
        <v>14</v>
      </c>
      <c r="D112" s="50" t="s">
        <v>8</v>
      </c>
      <c r="E112" s="50" t="s">
        <v>100</v>
      </c>
      <c r="F112" s="50"/>
      <c r="G112" s="51">
        <f>SUM(G113)</f>
        <v>334540.74</v>
      </c>
      <c r="H112" s="51">
        <f>SUM(H113)</f>
        <v>334540.74</v>
      </c>
      <c r="I112" s="10"/>
      <c r="J112" s="1"/>
    </row>
    <row r="113" spans="1:10" ht="13.5" outlineLevel="1">
      <c r="A113" s="64" t="s">
        <v>125</v>
      </c>
      <c r="B113" s="3"/>
      <c r="C113" s="83" t="s">
        <v>14</v>
      </c>
      <c r="D113" s="83" t="s">
        <v>8</v>
      </c>
      <c r="E113" s="83" t="s">
        <v>124</v>
      </c>
      <c r="F113" s="83"/>
      <c r="G113" s="93">
        <f>SUM(G114:G116)</f>
        <v>334540.74</v>
      </c>
      <c r="H113" s="93">
        <f>SUM(H114:H116)</f>
        <v>334540.74</v>
      </c>
      <c r="I113" s="10"/>
      <c r="J113" s="1"/>
    </row>
    <row r="114" spans="1:9" s="9" customFormat="1" ht="25.5" outlineLevel="1">
      <c r="A114" s="68" t="s">
        <v>84</v>
      </c>
      <c r="B114" s="3"/>
      <c r="C114" s="23" t="s">
        <v>14</v>
      </c>
      <c r="D114" s="23" t="s">
        <v>8</v>
      </c>
      <c r="E114" s="23" t="s">
        <v>124</v>
      </c>
      <c r="F114" s="23" t="s">
        <v>50</v>
      </c>
      <c r="G114" s="53">
        <v>48000</v>
      </c>
      <c r="H114" s="24">
        <v>48000</v>
      </c>
      <c r="I114" s="10"/>
    </row>
    <row r="115" spans="1:9" s="9" customFormat="1" ht="25.5" outlineLevel="1">
      <c r="A115" s="69" t="s">
        <v>55</v>
      </c>
      <c r="B115" s="3"/>
      <c r="C115" s="23" t="s">
        <v>14</v>
      </c>
      <c r="D115" s="23" t="s">
        <v>8</v>
      </c>
      <c r="E115" s="23" t="s">
        <v>124</v>
      </c>
      <c r="F115" s="23" t="s">
        <v>57</v>
      </c>
      <c r="G115" s="53">
        <v>0</v>
      </c>
      <c r="H115" s="43">
        <v>0</v>
      </c>
      <c r="I115" s="10"/>
    </row>
    <row r="116" spans="1:9" s="9" customFormat="1" ht="15.75" customHeight="1" outlineLevel="1">
      <c r="A116" s="64" t="s">
        <v>43</v>
      </c>
      <c r="B116" s="3"/>
      <c r="C116" s="23" t="s">
        <v>14</v>
      </c>
      <c r="D116" s="23" t="s">
        <v>8</v>
      </c>
      <c r="E116" s="23" t="s">
        <v>124</v>
      </c>
      <c r="F116" s="23" t="s">
        <v>44</v>
      </c>
      <c r="G116" s="53">
        <v>286540.74</v>
      </c>
      <c r="H116" s="25">
        <v>286540.74</v>
      </c>
      <c r="I116" s="10"/>
    </row>
    <row r="117" spans="1:9" s="9" customFormat="1" ht="12.75" outlineLevel="1">
      <c r="A117" s="57" t="s">
        <v>133</v>
      </c>
      <c r="B117" s="81"/>
      <c r="C117" s="48" t="s">
        <v>26</v>
      </c>
      <c r="D117" s="48" t="s">
        <v>7</v>
      </c>
      <c r="E117" s="98"/>
      <c r="F117" s="98"/>
      <c r="G117" s="49">
        <f>SUM(G119)</f>
        <v>601879</v>
      </c>
      <c r="H117" s="45">
        <f>SUM(H119)</f>
        <v>601879</v>
      </c>
      <c r="I117" s="10"/>
    </row>
    <row r="118" spans="1:9" s="9" customFormat="1" ht="12.75" outlineLevel="1">
      <c r="A118" s="54" t="s">
        <v>135</v>
      </c>
      <c r="B118" s="3"/>
      <c r="C118" s="55" t="s">
        <v>26</v>
      </c>
      <c r="D118" s="55" t="s">
        <v>20</v>
      </c>
      <c r="E118" s="23" t="s">
        <v>134</v>
      </c>
      <c r="F118" s="23"/>
      <c r="G118" s="56">
        <f aca="true" t="shared" si="0" ref="G118:H120">SUM(G119)</f>
        <v>601879</v>
      </c>
      <c r="H118" s="44">
        <f t="shared" si="0"/>
        <v>601879</v>
      </c>
      <c r="I118" s="10"/>
    </row>
    <row r="119" spans="1:9" s="9" customFormat="1" ht="13.5" outlineLevel="1">
      <c r="A119" s="99" t="s">
        <v>136</v>
      </c>
      <c r="B119" s="3"/>
      <c r="C119" s="50" t="s">
        <v>26</v>
      </c>
      <c r="D119" s="50" t="s">
        <v>20</v>
      </c>
      <c r="E119" s="50" t="s">
        <v>100</v>
      </c>
      <c r="F119" s="100"/>
      <c r="G119" s="51">
        <f t="shared" si="0"/>
        <v>601879</v>
      </c>
      <c r="H119" s="47">
        <f t="shared" si="0"/>
        <v>601879</v>
      </c>
      <c r="I119" s="10"/>
    </row>
    <row r="120" spans="1:9" s="9" customFormat="1" ht="22.5" outlineLevel="1">
      <c r="A120" s="54" t="s">
        <v>138</v>
      </c>
      <c r="B120" s="3"/>
      <c r="C120" s="55" t="s">
        <v>26</v>
      </c>
      <c r="D120" s="55" t="s">
        <v>20</v>
      </c>
      <c r="E120" s="23" t="s">
        <v>137</v>
      </c>
      <c r="F120" s="23"/>
      <c r="G120" s="56">
        <f t="shared" si="0"/>
        <v>601879</v>
      </c>
      <c r="H120" s="44">
        <f t="shared" si="0"/>
        <v>601879</v>
      </c>
      <c r="I120" s="10"/>
    </row>
    <row r="121" spans="1:9" s="9" customFormat="1" ht="22.5" outlineLevel="1">
      <c r="A121" s="54" t="s">
        <v>139</v>
      </c>
      <c r="B121" s="3"/>
      <c r="C121" s="55" t="s">
        <v>26</v>
      </c>
      <c r="D121" s="55" t="s">
        <v>20</v>
      </c>
      <c r="E121" s="23" t="s">
        <v>140</v>
      </c>
      <c r="F121" s="23" t="s">
        <v>141</v>
      </c>
      <c r="G121" s="53">
        <v>601879</v>
      </c>
      <c r="H121" s="25">
        <v>601879</v>
      </c>
      <c r="I121" s="10"/>
    </row>
    <row r="122" spans="1:9" s="9" customFormat="1" ht="12.75" outlineLevel="1">
      <c r="A122" s="79" t="s">
        <v>29</v>
      </c>
      <c r="B122" s="80"/>
      <c r="C122" s="48" t="s">
        <v>30</v>
      </c>
      <c r="D122" s="48" t="s">
        <v>7</v>
      </c>
      <c r="E122" s="48"/>
      <c r="F122" s="48"/>
      <c r="G122" s="49">
        <f>G123</f>
        <v>850070.15</v>
      </c>
      <c r="H122" s="45">
        <f>H123</f>
        <v>850070.15</v>
      </c>
      <c r="I122" s="10"/>
    </row>
    <row r="123" spans="1:9" s="9" customFormat="1" ht="13.5" outlineLevel="1">
      <c r="A123" s="95" t="s">
        <v>59</v>
      </c>
      <c r="B123" s="78"/>
      <c r="C123" s="50" t="s">
        <v>30</v>
      </c>
      <c r="D123" s="50" t="s">
        <v>6</v>
      </c>
      <c r="E123" s="50" t="s">
        <v>100</v>
      </c>
      <c r="F123" s="50"/>
      <c r="G123" s="51">
        <f>G124</f>
        <v>850070.15</v>
      </c>
      <c r="H123" s="47">
        <f>SUM(H124)</f>
        <v>850070.15</v>
      </c>
      <c r="I123" s="10"/>
    </row>
    <row r="124" spans="1:9" s="9" customFormat="1" ht="13.5" outlineLevel="1">
      <c r="A124" s="71" t="s">
        <v>96</v>
      </c>
      <c r="B124" s="96"/>
      <c r="C124" s="75" t="s">
        <v>30</v>
      </c>
      <c r="D124" s="75" t="s">
        <v>6</v>
      </c>
      <c r="E124" s="75" t="s">
        <v>97</v>
      </c>
      <c r="F124" s="75"/>
      <c r="G124" s="93">
        <f>SUM(G125)</f>
        <v>850070.15</v>
      </c>
      <c r="H124" s="93">
        <f>SUM(H125)</f>
        <v>850070.15</v>
      </c>
      <c r="I124" s="10"/>
    </row>
    <row r="125" spans="1:9" s="9" customFormat="1" ht="25.5" outlineLevel="1">
      <c r="A125" s="71" t="s">
        <v>128</v>
      </c>
      <c r="B125" s="96"/>
      <c r="C125" s="52" t="s">
        <v>30</v>
      </c>
      <c r="D125" s="52" t="s">
        <v>6</v>
      </c>
      <c r="E125" s="52" t="s">
        <v>127</v>
      </c>
      <c r="F125" s="52"/>
      <c r="G125" s="53">
        <f>SUM(G126)</f>
        <v>850070.15</v>
      </c>
      <c r="H125" s="53">
        <f>SUM(H126)</f>
        <v>850070.15</v>
      </c>
      <c r="I125" s="10"/>
    </row>
    <row r="126" spans="1:9" s="9" customFormat="1" ht="25.5" outlineLevel="1">
      <c r="A126" s="64" t="s">
        <v>43</v>
      </c>
      <c r="B126" s="13"/>
      <c r="C126" s="52" t="s">
        <v>30</v>
      </c>
      <c r="D126" s="52" t="s">
        <v>6</v>
      </c>
      <c r="E126" s="52" t="s">
        <v>127</v>
      </c>
      <c r="F126" s="52" t="s">
        <v>44</v>
      </c>
      <c r="G126" s="53">
        <v>850070.15</v>
      </c>
      <c r="H126" s="25">
        <v>850070.15</v>
      </c>
      <c r="I126" s="10"/>
    </row>
    <row r="127" spans="1:9" s="14" customFormat="1" ht="12.75" outlineLevel="1" collapsed="1">
      <c r="A127" s="73" t="s">
        <v>74</v>
      </c>
      <c r="B127" s="2"/>
      <c r="C127" s="23"/>
      <c r="D127" s="23"/>
      <c r="E127" s="52"/>
      <c r="F127" s="52"/>
      <c r="G127" s="59">
        <f>SUM(G12,G35,G42,G47,G58,G111,G117,G122)</f>
        <v>98520918.17</v>
      </c>
      <c r="H127" s="59">
        <f>SUM(H12,H35,H42,H47,H58,H111,H117,H122)</f>
        <v>95080354.05</v>
      </c>
      <c r="I127" s="10"/>
    </row>
    <row r="128" spans="1:9" s="14" customFormat="1" ht="12.75" outlineLevel="1">
      <c r="A128" s="38"/>
      <c r="B128" s="38"/>
      <c r="C128" s="38"/>
      <c r="D128" s="38"/>
      <c r="E128" s="38"/>
      <c r="F128" s="38"/>
      <c r="G128" s="38"/>
      <c r="H128" s="38"/>
      <c r="I128" s="10"/>
    </row>
    <row r="129" spans="1:9" s="19" customFormat="1" ht="12.75" outlineLevel="1">
      <c r="A129" s="39"/>
      <c r="B129" s="39"/>
      <c r="C129" s="39"/>
      <c r="D129" s="39"/>
      <c r="E129" s="39"/>
      <c r="F129" s="39"/>
      <c r="G129" s="39"/>
      <c r="H129" s="39"/>
      <c r="I129" s="10"/>
    </row>
    <row r="130" spans="1:10" ht="28.5" customHeight="1" outlineLevel="1">
      <c r="A130" s="30"/>
      <c r="B130" s="31"/>
      <c r="C130" s="31"/>
      <c r="D130" s="31"/>
      <c r="E130" s="31"/>
      <c r="F130" s="31"/>
      <c r="G130" s="31"/>
      <c r="H130" s="31"/>
      <c r="I130" s="32"/>
      <c r="J130" s="29"/>
    </row>
    <row r="131" spans="1:10" ht="28.5" customHeight="1">
      <c r="A131" s="30"/>
      <c r="B131" s="31"/>
      <c r="C131" s="31"/>
      <c r="D131" s="31"/>
      <c r="E131" s="31"/>
      <c r="F131" s="31"/>
      <c r="G131" s="31"/>
      <c r="H131" s="31"/>
      <c r="I131" s="39"/>
      <c r="J131" s="39"/>
    </row>
    <row r="132" spans="1:10" s="29" customFormat="1" ht="15.75" customHeight="1" outlineLevel="1">
      <c r="A132" s="30"/>
      <c r="B132" s="31"/>
      <c r="C132" s="31"/>
      <c r="D132" s="31"/>
      <c r="E132" s="31"/>
      <c r="F132" s="31"/>
      <c r="G132" s="31"/>
      <c r="H132" s="31"/>
      <c r="I132" s="32"/>
      <c r="J132" s="32"/>
    </row>
    <row r="133" spans="1:10" s="29" customFormat="1" ht="25.5" customHeight="1" outlineLevel="1">
      <c r="A133" s="1"/>
      <c r="B133" s="1"/>
      <c r="C133" s="1"/>
      <c r="D133" s="1"/>
      <c r="E133" s="1"/>
      <c r="F133" s="1"/>
      <c r="G133" s="1"/>
      <c r="H133" s="1"/>
      <c r="I133" s="32"/>
      <c r="J133" s="32"/>
    </row>
    <row r="134" spans="1:10" s="29" customFormat="1" ht="15.75" customHeight="1" outlineLevel="1">
      <c r="A134" s="1"/>
      <c r="B134" s="1"/>
      <c r="C134" s="1"/>
      <c r="D134" s="1"/>
      <c r="E134" s="1"/>
      <c r="F134" s="1"/>
      <c r="G134" s="1"/>
      <c r="H134" s="1"/>
      <c r="I134" s="32"/>
      <c r="J134" s="32"/>
    </row>
    <row r="135" spans="1:10" s="29" customFormat="1" ht="15.75" customHeight="1" outlineLevel="1">
      <c r="A135" s="1"/>
      <c r="B135" s="1"/>
      <c r="C135" s="1"/>
      <c r="D135" s="1"/>
      <c r="E135" s="1"/>
      <c r="F135" s="1"/>
      <c r="G135" s="1"/>
      <c r="H135" s="1"/>
      <c r="I135" s="10"/>
      <c r="J135" s="10"/>
    </row>
    <row r="136" spans="9:10" ht="12.75">
      <c r="I136" s="10"/>
      <c r="J136" s="10"/>
    </row>
    <row r="137" spans="9:10" ht="12.75">
      <c r="I137" s="10"/>
      <c r="J137" s="10"/>
    </row>
    <row r="138" spans="9:10" ht="12.75">
      <c r="I138" s="10"/>
      <c r="J138" s="10"/>
    </row>
    <row r="139" spans="9:10" ht="12.75">
      <c r="I139" s="10"/>
      <c r="J139" s="10"/>
    </row>
    <row r="140" spans="9:10" ht="12.75">
      <c r="I140" s="10"/>
      <c r="J140" s="10"/>
    </row>
    <row r="141" spans="9:10" ht="12.75">
      <c r="I141" s="10"/>
      <c r="J141" s="10"/>
    </row>
    <row r="142" spans="9:10" ht="12.75">
      <c r="I142" s="10"/>
      <c r="J142" s="10"/>
    </row>
    <row r="143" spans="9:10" ht="12.75">
      <c r="I143" s="10"/>
      <c r="J143" s="10"/>
    </row>
    <row r="144" spans="9:10" ht="12.75">
      <c r="I144" s="10"/>
      <c r="J144" s="10"/>
    </row>
    <row r="145" spans="9:10" ht="12.75">
      <c r="I145" s="10"/>
      <c r="J145" s="10"/>
    </row>
    <row r="146" spans="9:10" ht="12.75">
      <c r="I146" s="10"/>
      <c r="J146" s="10"/>
    </row>
    <row r="147" spans="9:10" ht="12.75">
      <c r="I147" s="10"/>
      <c r="J147" s="10"/>
    </row>
    <row r="148" spans="9:10" ht="12.75">
      <c r="I148" s="10"/>
      <c r="J148" s="10"/>
    </row>
    <row r="149" spans="9:10" ht="12.75">
      <c r="I149" s="10"/>
      <c r="J149" s="10"/>
    </row>
    <row r="150" spans="9:10" ht="12.75">
      <c r="I150" s="10"/>
      <c r="J150" s="10"/>
    </row>
    <row r="151" spans="9:10" ht="12.75">
      <c r="I151" s="10"/>
      <c r="J151" s="10"/>
    </row>
    <row r="152" spans="9:10" ht="12.75">
      <c r="I152" s="10"/>
      <c r="J152" s="10"/>
    </row>
    <row r="153" spans="9:10" ht="12.75">
      <c r="I153" s="10"/>
      <c r="J153" s="10"/>
    </row>
    <row r="154" spans="9:10" ht="12.75">
      <c r="I154" s="10"/>
      <c r="J154" s="10"/>
    </row>
    <row r="155" spans="9:10" ht="12.75">
      <c r="I155" s="10"/>
      <c r="J155" s="10"/>
    </row>
    <row r="156" spans="9:10" ht="12.75">
      <c r="I156" s="10"/>
      <c r="J156" s="10"/>
    </row>
    <row r="157" spans="9:10" ht="12.75">
      <c r="I157" s="10"/>
      <c r="J157" s="10"/>
    </row>
    <row r="158" spans="9:10" ht="12.75">
      <c r="I158" s="10"/>
      <c r="J158" s="10"/>
    </row>
    <row r="159" spans="9:10" ht="12.75">
      <c r="I159" s="10"/>
      <c r="J159" s="10"/>
    </row>
    <row r="160" spans="9:10" ht="12.75">
      <c r="I160" s="10"/>
      <c r="J160" s="10"/>
    </row>
    <row r="161" spans="9:10" ht="12.75">
      <c r="I161" s="10"/>
      <c r="J161" s="10"/>
    </row>
    <row r="162" spans="9:10" ht="12.75">
      <c r="I162" s="10"/>
      <c r="J162" s="10"/>
    </row>
    <row r="163" spans="9:10" ht="12.75">
      <c r="I163" s="10"/>
      <c r="J163" s="10"/>
    </row>
    <row r="164" spans="9:10" ht="12.75">
      <c r="I164" s="10"/>
      <c r="J164" s="10"/>
    </row>
    <row r="165" spans="9:10" ht="12.75">
      <c r="I165" s="10"/>
      <c r="J165" s="10"/>
    </row>
    <row r="166" spans="9:10" ht="12.75">
      <c r="I166" s="10"/>
      <c r="J166" s="10"/>
    </row>
    <row r="167" spans="9:10" ht="12.75">
      <c r="I167" s="10"/>
      <c r="J167" s="10"/>
    </row>
    <row r="168" spans="9:10" ht="12.75">
      <c r="I168" s="10"/>
      <c r="J168" s="10"/>
    </row>
    <row r="169" spans="9:10" ht="12.75">
      <c r="I169" s="10"/>
      <c r="J169" s="10"/>
    </row>
    <row r="170" spans="9:10" ht="12.75">
      <c r="I170" s="10"/>
      <c r="J170" s="10"/>
    </row>
    <row r="171" spans="9:10" ht="12.75">
      <c r="I171" s="10"/>
      <c r="J171" s="10"/>
    </row>
    <row r="172" spans="9:10" ht="12.75">
      <c r="I172" s="10"/>
      <c r="J172" s="10"/>
    </row>
    <row r="173" spans="9:10" ht="12.75">
      <c r="I173" s="10"/>
      <c r="J173" s="10"/>
    </row>
    <row r="174" spans="9:10" ht="12.75">
      <c r="I174" s="10"/>
      <c r="J174" s="10"/>
    </row>
    <row r="175" spans="9:10" ht="12.75">
      <c r="I175" s="10"/>
      <c r="J175" s="10"/>
    </row>
    <row r="176" spans="9:10" ht="12.75">
      <c r="I176" s="10"/>
      <c r="J176" s="10"/>
    </row>
    <row r="177" spans="9:10" ht="12.75">
      <c r="I177" s="10"/>
      <c r="J177" s="10"/>
    </row>
    <row r="178" spans="9:10" ht="12.75">
      <c r="I178" s="10"/>
      <c r="J178" s="10"/>
    </row>
    <row r="179" spans="9:10" ht="12.75">
      <c r="I179" s="10"/>
      <c r="J179" s="10"/>
    </row>
    <row r="180" spans="9:10" ht="12.75">
      <c r="I180" s="10"/>
      <c r="J180" s="10"/>
    </row>
    <row r="181" spans="9:10" ht="12.75">
      <c r="I181" s="10"/>
      <c r="J181" s="10"/>
    </row>
    <row r="182" spans="9:10" ht="12.75">
      <c r="I182" s="10"/>
      <c r="J182" s="10"/>
    </row>
    <row r="183" spans="9:10" ht="12.75">
      <c r="I183" s="10"/>
      <c r="J183" s="10"/>
    </row>
    <row r="184" spans="9:10" ht="12.75">
      <c r="I184" s="10"/>
      <c r="J184" s="10"/>
    </row>
    <row r="185" spans="9:10" ht="12.75">
      <c r="I185" s="10"/>
      <c r="J185" s="10"/>
    </row>
    <row r="186" spans="9:10" ht="12.75">
      <c r="I186" s="10"/>
      <c r="J186" s="10"/>
    </row>
    <row r="187" spans="9:10" ht="12.75">
      <c r="I187" s="10"/>
      <c r="J187" s="10"/>
    </row>
    <row r="188" spans="9:10" ht="12.75">
      <c r="I188" s="10"/>
      <c r="J188" s="10"/>
    </row>
    <row r="189" spans="9:10" ht="12.75">
      <c r="I189" s="10"/>
      <c r="J189" s="10"/>
    </row>
    <row r="190" spans="9:10" ht="12.75">
      <c r="I190" s="10"/>
      <c r="J190" s="10"/>
    </row>
    <row r="191" spans="9:10" ht="12.75">
      <c r="I191" s="10"/>
      <c r="J191" s="10"/>
    </row>
    <row r="192" spans="9:10" ht="12.75">
      <c r="I192" s="10"/>
      <c r="J192" s="10"/>
    </row>
    <row r="193" spans="9:10" ht="12.75">
      <c r="I193" s="10"/>
      <c r="J193" s="10"/>
    </row>
    <row r="194" spans="9:10" ht="12.75">
      <c r="I194" s="10"/>
      <c r="J194" s="10"/>
    </row>
    <row r="195" spans="9:10" ht="12.75">
      <c r="I195" s="10"/>
      <c r="J195" s="10"/>
    </row>
    <row r="196" spans="9:10" ht="12.75">
      <c r="I196" s="10"/>
      <c r="J196" s="10"/>
    </row>
    <row r="197" spans="9:10" ht="12.75">
      <c r="I197" s="10"/>
      <c r="J197" s="10"/>
    </row>
    <row r="198" spans="9:10" ht="12.75">
      <c r="I198" s="10"/>
      <c r="J198" s="10"/>
    </row>
    <row r="199" spans="9:10" ht="12.75">
      <c r="I199" s="10"/>
      <c r="J199" s="10"/>
    </row>
    <row r="200" spans="9:10" ht="12.75">
      <c r="I200" s="10"/>
      <c r="J200" s="10"/>
    </row>
    <row r="201" spans="9:10" ht="12.75">
      <c r="I201" s="10"/>
      <c r="J201" s="10"/>
    </row>
    <row r="202" spans="9:10" ht="12.75">
      <c r="I202" s="10"/>
      <c r="J202" s="10"/>
    </row>
    <row r="203" spans="9:10" ht="12.75">
      <c r="I203" s="10"/>
      <c r="J203" s="10"/>
    </row>
    <row r="204" spans="9:10" ht="12.75">
      <c r="I204" s="10"/>
      <c r="J204" s="10"/>
    </row>
    <row r="205" spans="9:10" ht="12.75">
      <c r="I205" s="10"/>
      <c r="J205" s="10"/>
    </row>
    <row r="206" spans="9:10" ht="12.75">
      <c r="I206" s="10"/>
      <c r="J206" s="10"/>
    </row>
    <row r="207" spans="9:10" ht="12.75">
      <c r="I207" s="10"/>
      <c r="J207" s="10"/>
    </row>
    <row r="208" spans="9:10" ht="12.75">
      <c r="I208" s="10"/>
      <c r="J208" s="10"/>
    </row>
    <row r="209" spans="9:10" ht="12.75">
      <c r="I209" s="10"/>
      <c r="J209" s="10"/>
    </row>
    <row r="210" spans="9:10" ht="12.75">
      <c r="I210" s="10"/>
      <c r="J210" s="10"/>
    </row>
    <row r="211" spans="9:10" ht="12.75">
      <c r="I211" s="10"/>
      <c r="J211" s="10"/>
    </row>
    <row r="212" spans="9:10" ht="12.75">
      <c r="I212" s="10"/>
      <c r="J212" s="10"/>
    </row>
    <row r="213" spans="9:10" ht="12.75">
      <c r="I213" s="10"/>
      <c r="J213" s="10"/>
    </row>
    <row r="214" spans="9:10" ht="12.75">
      <c r="I214" s="10"/>
      <c r="J214" s="10"/>
    </row>
    <row r="215" spans="9:10" ht="12.75">
      <c r="I215" s="10"/>
      <c r="J215" s="10"/>
    </row>
    <row r="216" spans="9:10" ht="12.75">
      <c r="I216" s="10"/>
      <c r="J216" s="10"/>
    </row>
    <row r="217" spans="9:10" ht="12.75">
      <c r="I217" s="10"/>
      <c r="J217" s="10"/>
    </row>
    <row r="218" spans="9:10" ht="12.75">
      <c r="I218" s="10"/>
      <c r="J218" s="10"/>
    </row>
    <row r="219" spans="9:10" ht="12.75">
      <c r="I219" s="10"/>
      <c r="J219" s="10"/>
    </row>
    <row r="220" spans="9:10" ht="12.75">
      <c r="I220" s="10"/>
      <c r="J220" s="10"/>
    </row>
    <row r="221" spans="9:10" ht="12.75">
      <c r="I221" s="10"/>
      <c r="J221" s="10"/>
    </row>
    <row r="222" spans="9:10" ht="12.75">
      <c r="I222" s="10"/>
      <c r="J222" s="10"/>
    </row>
    <row r="223" spans="9:10" ht="12.75">
      <c r="I223" s="10"/>
      <c r="J223" s="10"/>
    </row>
    <row r="224" spans="9:10" ht="12.75">
      <c r="I224" s="10"/>
      <c r="J224" s="10"/>
    </row>
    <row r="225" spans="9:10" ht="12.75">
      <c r="I225" s="10"/>
      <c r="J225" s="10"/>
    </row>
    <row r="226" spans="9:10" ht="12.75">
      <c r="I226" s="10"/>
      <c r="J226" s="10"/>
    </row>
    <row r="227" spans="9:10" ht="12.75">
      <c r="I227" s="10"/>
      <c r="J227" s="10"/>
    </row>
    <row r="228" spans="9:10" ht="12.75">
      <c r="I228" s="10"/>
      <c r="J228" s="10"/>
    </row>
    <row r="229" spans="9:10" ht="12.75">
      <c r="I229" s="10"/>
      <c r="J229" s="10"/>
    </row>
    <row r="230" spans="9:10" ht="12.75">
      <c r="I230" s="10"/>
      <c r="J230" s="10"/>
    </row>
    <row r="231" spans="9:10" ht="12.75">
      <c r="I231" s="10"/>
      <c r="J231" s="10"/>
    </row>
    <row r="232" spans="9:10" ht="12.75">
      <c r="I232" s="10"/>
      <c r="J232" s="10"/>
    </row>
    <row r="233" spans="9:10" ht="12.75">
      <c r="I233" s="10"/>
      <c r="J233" s="10"/>
    </row>
    <row r="234" spans="9:10" ht="12.75">
      <c r="I234" s="10"/>
      <c r="J234" s="10"/>
    </row>
    <row r="235" spans="9:10" ht="12.75">
      <c r="I235" s="10"/>
      <c r="J235" s="10"/>
    </row>
    <row r="236" spans="9:10" ht="12.75">
      <c r="I236" s="10"/>
      <c r="J236" s="10"/>
    </row>
    <row r="237" spans="9:10" ht="12.75">
      <c r="I237" s="10"/>
      <c r="J237" s="10"/>
    </row>
  </sheetData>
  <sheetProtection/>
  <mergeCells count="14">
    <mergeCell ref="B9:B10"/>
    <mergeCell ref="A9:A10"/>
    <mergeCell ref="G9:G10"/>
    <mergeCell ref="A7:J7"/>
    <mergeCell ref="C9:C10"/>
    <mergeCell ref="D9:D10"/>
    <mergeCell ref="F9:F10"/>
    <mergeCell ref="E1:H1"/>
    <mergeCell ref="E2:H2"/>
    <mergeCell ref="E3:H3"/>
    <mergeCell ref="E4:H4"/>
    <mergeCell ref="E5:H5"/>
    <mergeCell ref="E9:E10"/>
    <mergeCell ref="H9:H10"/>
  </mergeCells>
  <printOptions horizontalCentered="1"/>
  <pageMargins left="0.984251968503937" right="0.5905511811023623" top="0.2755905511811024" bottom="0.275590551181102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oooktc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Михайловна</cp:lastModifiedBy>
  <cp:lastPrinted>2019-07-15T13:10:54Z</cp:lastPrinted>
  <dcterms:created xsi:type="dcterms:W3CDTF">2005-12-08T08:14:33Z</dcterms:created>
  <dcterms:modified xsi:type="dcterms:W3CDTF">2019-07-15T13:14:33Z</dcterms:modified>
  <cp:category/>
  <cp:version/>
  <cp:contentType/>
  <cp:contentStatus/>
</cp:coreProperties>
</file>