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55" windowHeight="9210" activeTab="1"/>
  </bookViews>
  <sheets>
    <sheet name="пр4" sheetId="1" r:id="rId1"/>
    <sheet name="пр6" sheetId="2" r:id="rId2"/>
  </sheets>
  <definedNames/>
  <calcPr fullCalcOnLoad="1"/>
</workbook>
</file>

<file path=xl/sharedStrings.xml><?xml version="1.0" encoding="utf-8"?>
<sst xmlns="http://schemas.openxmlformats.org/spreadsheetml/2006/main" count="1752" uniqueCount="181">
  <si>
    <t>Общегосударственные вопросы</t>
  </si>
  <si>
    <t>01</t>
  </si>
  <si>
    <t>раздел</t>
  </si>
  <si>
    <t>подраздел</t>
  </si>
  <si>
    <t>целевая статья</t>
  </si>
  <si>
    <t>вид расхода</t>
  </si>
  <si>
    <t>02</t>
  </si>
  <si>
    <t>00</t>
  </si>
  <si>
    <t>04</t>
  </si>
  <si>
    <t>Жилищно-коммунальное хозяйство</t>
  </si>
  <si>
    <t>05</t>
  </si>
  <si>
    <t>Коммунальное хозяйство</t>
  </si>
  <si>
    <t>Национальная оборона</t>
  </si>
  <si>
    <t>Мобилизационная и вневойсковая подготовка</t>
  </si>
  <si>
    <t>08</t>
  </si>
  <si>
    <t>Глава муниципального образования</t>
  </si>
  <si>
    <t>Другие общегосударственные вопросы</t>
  </si>
  <si>
    <t>Жилищное хозяйство</t>
  </si>
  <si>
    <t>Благоустройство</t>
  </si>
  <si>
    <t>Уличное освещение</t>
  </si>
  <si>
    <t>03</t>
  </si>
  <si>
    <t>Озеленение</t>
  </si>
  <si>
    <t>Другие вопросы в области жилищно-коммунального хозяйства</t>
  </si>
  <si>
    <t xml:space="preserve">05 </t>
  </si>
  <si>
    <t>ведомство</t>
  </si>
  <si>
    <t>10</t>
  </si>
  <si>
    <t>Наименование</t>
  </si>
  <si>
    <t>Физическая культура и спорт</t>
  </si>
  <si>
    <t>11</t>
  </si>
  <si>
    <t>09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</si>
  <si>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</si>
  <si>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Кременкульское сельское поселение</t>
  </si>
  <si>
    <t>12</t>
  </si>
  <si>
    <t xml:space="preserve">Совета депутатов Кременкульского сельского </t>
  </si>
  <si>
    <t>Дорожное хозяйство (дорожные фонды)</t>
  </si>
  <si>
    <t>Национальная экономика</t>
  </si>
  <si>
    <t>13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</si>
  <si>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</si>
  <si>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</si>
  <si>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</si>
  <si>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</si>
  <si>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Иные выплаты персоналу государственных (муниципальных) органов, за исключением фонда оплаты труда</t>
  </si>
  <si>
    <t>Уплата налога на имущество организаций и земельного налога</t>
  </si>
  <si>
    <t>Уплата прочих налогов, сборов и иных платежей</t>
  </si>
  <si>
    <t>852</t>
  </si>
  <si>
    <t>851</t>
  </si>
  <si>
    <t>242</t>
  </si>
  <si>
    <t>122</t>
  </si>
  <si>
    <t>Иные межбюджетные трансферты</t>
  </si>
  <si>
    <t>540</t>
  </si>
  <si>
    <t>Национальная безопасность и правоохранительная деятельность</t>
  </si>
  <si>
    <t>Закупка товаров, работ, услуг в целях капитального ремонта государственного (муниципального) имущества</t>
  </si>
  <si>
    <t>Обеспечение пожарной безопасности</t>
  </si>
  <si>
    <t>243</t>
  </si>
  <si>
    <t>414</t>
  </si>
  <si>
    <t>Массовый спорт</t>
  </si>
  <si>
    <t>Функционирование высшего должностного лица субъекта Российиской Федерации и муниципального образования</t>
  </si>
  <si>
    <t>Центральный аппарат (местный бюджет)</t>
  </si>
  <si>
    <t xml:space="preserve">01 </t>
  </si>
  <si>
    <t>Закупка товаров, работ, услуг в сфере информационно-коммуникационных технологий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</si>
  <si>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</si>
  <si>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</si>
  <si>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Другие  вопросы в области национальной  экономики</t>
  </si>
  <si>
    <t>Мероприятия по землеустройству и землепользованию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</si>
  <si>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</si>
  <si>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</si>
  <si>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</si>
  <si>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организацию сбора и вывоза бытовых отходов и мусора</t>
  </si>
  <si>
    <t>Прочие мероприятия по благоустройству поселений</t>
  </si>
  <si>
    <t>Культура и кинематография</t>
  </si>
  <si>
    <t>Другие вопросы в области культуры, кинематографии и средств массовой информации</t>
  </si>
  <si>
    <t>ВСЕГО</t>
  </si>
  <si>
    <t>99 0 04 20300</t>
  </si>
  <si>
    <t>129</t>
  </si>
  <si>
    <t>99 0 04 20400</t>
  </si>
  <si>
    <t>Финансовое обеспечение выполнения функций государственными органами</t>
  </si>
  <si>
    <t>Уплата налога на имущество организаций,земельного и транспортного налогов</t>
  </si>
  <si>
    <t>99 0 89 20400</t>
  </si>
  <si>
    <t>99 0 89 00000</t>
  </si>
  <si>
    <t>Иные межбюджетные трансферты местным бюджетам</t>
  </si>
  <si>
    <t>99 0 03 00000</t>
  </si>
  <si>
    <t>Реализация переданных полномочий сельских поселенеийпо организации процедуры закупок в части определения поставщиков(подрядчиков,исполнителей) для обеспечения муниципальных нужд</t>
  </si>
  <si>
    <t>99 0 03 00030</t>
  </si>
  <si>
    <t>99 0 03 11700</t>
  </si>
  <si>
    <t>Расходы общегосударственного характера</t>
  </si>
  <si>
    <t>99 0 04 00000</t>
  </si>
  <si>
    <t>Субвенции местным бюджетам для финансового обеспечения расходных обязательств муниципальных образований,возникающих при выполнении государственных полномочий Российской Федерации,субъектов Российской Федерации,переданных для осуществления органам местного самоуправления в установленном порядке</t>
  </si>
  <si>
    <t>99 0 02 00000</t>
  </si>
  <si>
    <t>Осуществление первичного воинского учета на территориях,где отсутствуют военные комиссариаты</t>
  </si>
  <si>
    <t>99 0 02 51180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</si>
  <si>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</si>
  <si>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расходы на реализацию отраслевых мероприятий</t>
  </si>
  <si>
    <t>99 0 07 00000</t>
  </si>
  <si>
    <t>Обеспечение первичных мер пожарной безопасности в части создания условий для организации добровольной пожарной охраны</t>
  </si>
  <si>
    <t>99 0 07 24600</t>
  </si>
  <si>
    <t>99  0 03 00000</t>
  </si>
  <si>
    <t>99 0 03 11200</t>
  </si>
  <si>
    <t>Капитальный ремонт,ремонт и содержание автомобильных дорог и инженерных сооружений на них границах сельских поселений в рамках благоустройства</t>
  </si>
  <si>
    <t>99 0 07 60020</t>
  </si>
  <si>
    <t>99 0 04 04030</t>
  </si>
  <si>
    <t>Оценка недвижимости,признание прав и регулирование отношений по государственной и муниципальной собственности</t>
  </si>
  <si>
    <t>99 0 04 82250</t>
  </si>
  <si>
    <t>99 0 03 11300</t>
  </si>
  <si>
    <t>99 0 03 11100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</si>
  <si>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</si>
  <si>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99 0 07 00050</t>
  </si>
  <si>
    <t>99 0 03 11400</t>
  </si>
  <si>
    <t>99 0 03 11500</t>
  </si>
  <si>
    <t>99 0 07 60310</t>
  </si>
  <si>
    <t>99 0 07 60330</t>
  </si>
  <si>
    <t>Организация и содержание мест захоронения</t>
  </si>
  <si>
    <t>99 0 07 60340</t>
  </si>
  <si>
    <t>99 0 07 60350</t>
  </si>
  <si>
    <t>99 0 09 00000</t>
  </si>
  <si>
    <t>Строительство газопроводов и газовых сетей</t>
  </si>
  <si>
    <t>99 0 09 00040</t>
  </si>
  <si>
    <t>99 0 07 41600</t>
  </si>
  <si>
    <t>Организация и проведение мероприятий в сфере физической культуры и спорта</t>
  </si>
  <si>
    <t>99 0 07 71050</t>
  </si>
  <si>
    <t>Социальная политика</t>
  </si>
  <si>
    <t>99 0 07 12750</t>
  </si>
  <si>
    <t>99 0 06 12750</t>
  </si>
  <si>
    <t>321</t>
  </si>
  <si>
    <t>Выплаты пенсии за выслугу лет лицам,замещавшим должности муниципальной службы и ежемесячные доплаты к трудовой пенсии лицам,осуществляющим полномочия депутата,выборного должностного лица органа местного самоуправления на постоянной основе</t>
  </si>
  <si>
    <t>2018 год</t>
  </si>
  <si>
    <t>Непрограмные направления деятельности</t>
  </si>
  <si>
    <t>99 0 00 00000</t>
  </si>
  <si>
    <t>000</t>
  </si>
  <si>
    <t>Субсидии местным бюджетам для софинансирования расходных обязательств,возникающих при выполнении полномочий органов местного самоуправления по вопросам местного значения</t>
  </si>
  <si>
    <t>99 0 01 00000</t>
  </si>
  <si>
    <t>Реализация приоритетного проекта "Формирование комфортной городской среды"</t>
  </si>
  <si>
    <t>99 0 01 R5550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</si>
  <si>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</si>
  <si>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</si>
  <si>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</si>
  <si>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</si>
  <si>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Софинансирование реализация приоритетного проекта "Формирование комфортной городской среды"</t>
  </si>
  <si>
    <t>Резервные фонды</t>
  </si>
  <si>
    <t>00 0 00 00000</t>
  </si>
  <si>
    <t>Резервные фонды исполнительных органов местного самоуправления</t>
  </si>
  <si>
    <t>99 0 04 07570</t>
  </si>
  <si>
    <t>Иные бюджетные ассигнования</t>
  </si>
  <si>
    <t>800</t>
  </si>
  <si>
    <t>Резервные средства</t>
  </si>
  <si>
    <t>870</t>
  </si>
  <si>
    <t>99 0  00 00000</t>
  </si>
  <si>
    <t>Капитальные вложения в объекты государственной собствеености</t>
  </si>
  <si>
    <t>Капитальные вложения в объекты государственной (муниципальной)собствеености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</si>
  <si>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</si>
  <si>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</si>
  <si>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</si>
  <si>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(муниципальной)собственности</t>
  </si>
  <si>
    <t>Другие вопросы в области культуры,кинематографии</t>
  </si>
  <si>
    <t>Мероприятия,реализуемые органами исполнительной власти</t>
  </si>
  <si>
    <t>00 0 00000</t>
  </si>
  <si>
    <t>Социальное обеспечение населения</t>
  </si>
  <si>
    <t>Реализация иных государственных функций в области социальной политики</t>
  </si>
  <si>
    <t>99 0 06 00000</t>
  </si>
  <si>
    <t>Социальное обеспечениеи иные выплаты населению</t>
  </si>
  <si>
    <t>300</t>
  </si>
  <si>
    <t>Социальные выплаты гражданам,кроме публичных нормативных социальных выплат</t>
  </si>
  <si>
    <t>320</t>
  </si>
  <si>
    <t>Пособия,компенсации и иные социальные выплаты гражданам, кроме публичных нормативных обязательств</t>
  </si>
  <si>
    <t>Закупка товаров, работ и услуг в целях капитального ремонта государственного (муниципального)имущества</t>
  </si>
  <si>
    <t>Распределение бюджетных ассигнований бюджета Кременкульского сельского поселения на 2018 год разделам, подразделам, целевым статьям и видам расходов классификации расходов бюджета</t>
  </si>
  <si>
    <t>Приложение 4</t>
  </si>
  <si>
    <t>Приложение 6</t>
  </si>
  <si>
    <t xml:space="preserve">Ведомственная структура расходов бюджета Кременкульского сельского поселения на 2018 год </t>
  </si>
  <si>
    <t>Приложение 2 к Решению</t>
  </si>
  <si>
    <t>831</t>
  </si>
  <si>
    <t>Инные бюджетные ассигнования</t>
  </si>
  <si>
    <t>Исполнение  судебных актов</t>
  </si>
  <si>
    <t>Исполнение  судебных актов Российской Федерации и мировых соглашений по возмещению причиненного вреда</t>
  </si>
  <si>
    <t>99 0 07 L5550</t>
  </si>
  <si>
    <t>"О внесении изменений в решение Совета депутатов Кременкульского сельского поселения от 22.12.2017г. № 304 "О бюджете Кременкульского сельского поселения на 2018 год и плановый период 2019 и 2020 годов"</t>
  </si>
  <si>
    <t>Приложение 1 к Решению</t>
  </si>
  <si>
    <t>99 0 07SL5551</t>
  </si>
  <si>
    <t>99 0 07 S5551</t>
  </si>
  <si>
    <t>99 0 07S5551</t>
  </si>
  <si>
    <t xml:space="preserve">поселения от  "14" сентября 2018 г .№ 362     </t>
  </si>
  <si>
    <t xml:space="preserve">поселения от "14" сентября  2018 г .№ 362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</si>
</sst>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i/>
      <sz val="10"/>
      <name val="Arial Cyr"/>
      <family val="0"/>
    </font>
    <font>
      <sz val="8"/>
      <name val="Times New Roman"/>
      <family val="1"/>
    </font>
    <font>
      <b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b/>
      <i/>
      <sz val="8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i/>
      <sz val="8"/>
      <name val="Arial"/>
      <family val="2"/>
    </font>
    <font>
      <b/>
      <sz val="9"/>
      <name val="Arial Cyr"/>
      <family val="0"/>
    </font>
    <font>
      <b/>
      <i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b/>
      <sz val="8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49" fontId="4" fillId="0" borderId="0" xfId="0" applyNumberFormat="1" applyFont="1" applyAlignment="1">
      <alignment wrapText="1"/>
    </xf>
    <xf numFmtId="0" fontId="1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wrapText="1"/>
    </xf>
    <xf numFmtId="4" fontId="0" fillId="32" borderId="10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 applyProtection="1">
      <alignment horizontal="left" vertical="top" wrapText="1"/>
      <protection locked="0"/>
    </xf>
    <xf numFmtId="49" fontId="13" fillId="0" borderId="10" xfId="0" applyNumberFormat="1" applyFont="1" applyFill="1" applyBorder="1" applyAlignment="1">
      <alignment horizontal="left" vertical="top" wrapText="1"/>
    </xf>
    <xf numFmtId="0" fontId="14" fillId="0" borderId="10" xfId="0" applyFont="1" applyBorder="1" applyAlignment="1">
      <alignment wrapText="1"/>
    </xf>
    <xf numFmtId="4" fontId="15" fillId="11" borderId="10" xfId="0" applyNumberFormat="1" applyFont="1" applyFill="1" applyBorder="1" applyAlignment="1">
      <alignment horizontal="center" vertical="center"/>
    </xf>
    <xf numFmtId="4" fontId="0" fillId="32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16" fillId="0" borderId="10" xfId="0" applyFont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vertical="center"/>
    </xf>
    <xf numFmtId="49" fontId="0" fillId="32" borderId="10" xfId="0" applyNumberForma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7" fillId="0" borderId="10" xfId="0" applyNumberFormat="1" applyFont="1" applyFill="1" applyBorder="1" applyAlignment="1" applyProtection="1">
      <alignment horizontal="left" vertical="top" wrapText="1"/>
      <protection locked="0"/>
    </xf>
    <xf numFmtId="4" fontId="7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49" fontId="20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32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4" fontId="15" fillId="7" borderId="10" xfId="0" applyNumberFormat="1" applyFont="1" applyFill="1" applyBorder="1" applyAlignment="1">
      <alignment horizontal="center" vertical="center"/>
    </xf>
    <xf numFmtId="49" fontId="15" fillId="11" borderId="10" xfId="0" applyNumberFormat="1" applyFont="1" applyFill="1" applyBorder="1" applyAlignment="1">
      <alignment horizontal="center" vertical="center"/>
    </xf>
    <xf numFmtId="0" fontId="14" fillId="11" borderId="10" xfId="0" applyFont="1" applyFill="1" applyBorder="1" applyAlignment="1">
      <alignment wrapText="1"/>
    </xf>
    <xf numFmtId="49" fontId="15" fillId="7" borderId="10" xfId="0" applyNumberFormat="1" applyFont="1" applyFill="1" applyBorder="1" applyAlignment="1">
      <alignment horizontal="center" vertical="center"/>
    </xf>
    <xf numFmtId="0" fontId="14" fillId="11" borderId="10" xfId="0" applyFont="1" applyFill="1" applyBorder="1" applyAlignment="1">
      <alignment/>
    </xf>
    <xf numFmtId="49" fontId="19" fillId="11" borderId="10" xfId="0" applyNumberFormat="1" applyFont="1" applyFill="1" applyBorder="1" applyAlignment="1">
      <alignment horizontal="center" vertical="center"/>
    </xf>
    <xf numFmtId="49" fontId="19" fillId="7" borderId="10" xfId="0" applyNumberFormat="1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wrapText="1"/>
    </xf>
    <xf numFmtId="49" fontId="21" fillId="11" borderId="10" xfId="0" applyNumberFormat="1" applyFont="1" applyFill="1" applyBorder="1" applyAlignment="1">
      <alignment horizontal="center" vertical="center"/>
    </xf>
    <xf numFmtId="49" fontId="17" fillId="11" borderId="10" xfId="0" applyNumberFormat="1" applyFont="1" applyFill="1" applyBorder="1" applyAlignment="1" applyProtection="1">
      <alignment horizontal="left" vertical="top" wrapText="1"/>
      <protection locked="0"/>
    </xf>
    <xf numFmtId="49" fontId="22" fillId="0" borderId="10" xfId="0" applyNumberFormat="1" applyFont="1" applyFill="1" applyBorder="1" applyAlignment="1" applyProtection="1">
      <alignment horizontal="left" vertical="top" wrapText="1"/>
      <protection locked="0"/>
    </xf>
    <xf numFmtId="4" fontId="15" fillId="32" borderId="10" xfId="0" applyNumberFormat="1" applyFont="1" applyFill="1" applyBorder="1" applyAlignment="1">
      <alignment horizontal="center" vertical="center"/>
    </xf>
    <xf numFmtId="49" fontId="18" fillId="32" borderId="10" xfId="0" applyNumberFormat="1" applyFont="1" applyFill="1" applyBorder="1" applyAlignment="1">
      <alignment horizontal="center" vertical="center"/>
    </xf>
    <xf numFmtId="49" fontId="19" fillId="32" borderId="1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4" fontId="23" fillId="32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top" wrapText="1"/>
    </xf>
    <xf numFmtId="49" fontId="17" fillId="11" borderId="10" xfId="0" applyNumberFormat="1" applyFont="1" applyFill="1" applyBorder="1" applyAlignment="1">
      <alignment horizontal="left" vertical="top" wrapText="1"/>
    </xf>
    <xf numFmtId="49" fontId="20" fillId="7" borderId="10" xfId="0" applyNumberFormat="1" applyFont="1" applyFill="1" applyBorder="1" applyAlignment="1">
      <alignment horizontal="center" vertical="center"/>
    </xf>
    <xf numFmtId="4" fontId="0" fillId="7" borderId="10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0" fillId="0" borderId="0" xfId="0" applyFont="1" applyAlignment="1">
      <alignment wrapText="1"/>
    </xf>
    <xf numFmtId="0" fontId="59" fillId="0" borderId="10" xfId="0" applyFont="1" applyBorder="1" applyAlignment="1">
      <alignment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49" fontId="19" fillId="32" borderId="12" xfId="0" applyNumberFormat="1" applyFont="1" applyFill="1" applyBorder="1" applyAlignment="1">
      <alignment horizontal="center" vertical="center"/>
    </xf>
    <xf numFmtId="49" fontId="19" fillId="32" borderId="13" xfId="0" applyNumberFormat="1" applyFont="1" applyFill="1" applyBorder="1" applyAlignment="1">
      <alignment horizontal="center" vertical="center"/>
    </xf>
    <xf numFmtId="49" fontId="19" fillId="32" borderId="14" xfId="0" applyNumberFormat="1" applyFont="1" applyFill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/>
    </xf>
    <xf numFmtId="49" fontId="19" fillId="7" borderId="12" xfId="0" applyNumberFormat="1" applyFont="1" applyFill="1" applyBorder="1" applyAlignment="1">
      <alignment horizontal="center" vertical="center"/>
    </xf>
    <xf numFmtId="49" fontId="19" fillId="7" borderId="13" xfId="0" applyNumberFormat="1" applyFont="1" applyFill="1" applyBorder="1" applyAlignment="1">
      <alignment horizontal="center" vertical="center"/>
    </xf>
    <xf numFmtId="49" fontId="19" fillId="7" borderId="14" xfId="0" applyNumberFormat="1" applyFont="1" applyFill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9" fontId="20" fillId="32" borderId="12" xfId="0" applyNumberFormat="1" applyFont="1" applyFill="1" applyBorder="1" applyAlignment="1">
      <alignment horizontal="center" vertical="center"/>
    </xf>
    <xf numFmtId="49" fontId="20" fillId="32" borderId="13" xfId="0" applyNumberFormat="1" applyFont="1" applyFill="1" applyBorder="1" applyAlignment="1">
      <alignment horizontal="center" vertical="center"/>
    </xf>
    <xf numFmtId="49" fontId="20" fillId="32" borderId="14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 shrinkToFit="1"/>
    </xf>
    <xf numFmtId="49" fontId="5" fillId="0" borderId="1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49" fontId="5" fillId="0" borderId="16" xfId="0" applyNumberFormat="1" applyFont="1" applyBorder="1" applyAlignment="1">
      <alignment horizontal="center" vertical="center" textRotation="90" wrapText="1"/>
    </xf>
    <xf numFmtId="0" fontId="0" fillId="0" borderId="17" xfId="0" applyBorder="1" applyAlignment="1">
      <alignment textRotation="90"/>
    </xf>
    <xf numFmtId="0" fontId="0" fillId="0" borderId="18" xfId="0" applyBorder="1" applyAlignment="1">
      <alignment textRotation="90"/>
    </xf>
    <xf numFmtId="0" fontId="0" fillId="0" borderId="19" xfId="0" applyBorder="1" applyAlignment="1">
      <alignment textRotation="90"/>
    </xf>
    <xf numFmtId="0" fontId="0" fillId="0" borderId="20" xfId="0" applyBorder="1" applyAlignment="1">
      <alignment textRotation="90"/>
    </xf>
    <xf numFmtId="0" fontId="0" fillId="0" borderId="21" xfId="0" applyBorder="1" applyAlignment="1">
      <alignment textRotation="90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19" fillId="11" borderId="12" xfId="0" applyNumberFormat="1" applyFont="1" applyFill="1" applyBorder="1" applyAlignment="1">
      <alignment horizontal="center" vertical="center"/>
    </xf>
    <xf numFmtId="49" fontId="19" fillId="11" borderId="13" xfId="0" applyNumberFormat="1" applyFont="1" applyFill="1" applyBorder="1" applyAlignment="1">
      <alignment horizontal="center" vertical="center"/>
    </xf>
    <xf numFmtId="49" fontId="19" fillId="11" borderId="14" xfId="0" applyNumberFormat="1" applyFont="1" applyFill="1" applyBorder="1" applyAlignment="1">
      <alignment horizontal="center" vertical="center"/>
    </xf>
    <xf numFmtId="49" fontId="21" fillId="11" borderId="12" xfId="0" applyNumberFormat="1" applyFont="1" applyFill="1" applyBorder="1" applyAlignment="1">
      <alignment horizontal="center" vertical="center"/>
    </xf>
    <xf numFmtId="49" fontId="21" fillId="11" borderId="13" xfId="0" applyNumberFormat="1" applyFont="1" applyFill="1" applyBorder="1" applyAlignment="1">
      <alignment horizontal="center" vertical="center"/>
    </xf>
    <xf numFmtId="49" fontId="21" fillId="11" borderId="14" xfId="0" applyNumberFormat="1" applyFont="1" applyFill="1" applyBorder="1" applyAlignment="1">
      <alignment horizontal="center" vertical="center"/>
    </xf>
    <xf numFmtId="49" fontId="18" fillId="32" borderId="12" xfId="0" applyNumberFormat="1" applyFont="1" applyFill="1" applyBorder="1" applyAlignment="1">
      <alignment horizontal="center" vertical="center"/>
    </xf>
    <xf numFmtId="49" fontId="18" fillId="32" borderId="13" xfId="0" applyNumberFormat="1" applyFont="1" applyFill="1" applyBorder="1" applyAlignment="1">
      <alignment horizontal="center" vertical="center"/>
    </xf>
    <xf numFmtId="49" fontId="18" fillId="32" borderId="14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20" fillId="7" borderId="12" xfId="0" applyNumberFormat="1" applyFont="1" applyFill="1" applyBorder="1" applyAlignment="1">
      <alignment horizontal="center" vertical="center"/>
    </xf>
    <xf numFmtId="49" fontId="20" fillId="7" borderId="13" xfId="0" applyNumberFormat="1" applyFont="1" applyFill="1" applyBorder="1" applyAlignment="1">
      <alignment horizontal="center" vertical="center"/>
    </xf>
    <xf numFmtId="49" fontId="20" fillId="7" borderId="14" xfId="0" applyNumberFormat="1" applyFont="1" applyFill="1" applyBorder="1" applyAlignment="1">
      <alignment horizontal="center" vertical="center"/>
    </xf>
    <xf numFmtId="49" fontId="15" fillId="11" borderId="12" xfId="0" applyNumberFormat="1" applyFont="1" applyFill="1" applyBorder="1" applyAlignment="1">
      <alignment horizontal="center" vertical="center"/>
    </xf>
    <xf numFmtId="49" fontId="15" fillId="11" borderId="13" xfId="0" applyNumberFormat="1" applyFont="1" applyFill="1" applyBorder="1" applyAlignment="1">
      <alignment horizontal="center" vertical="center"/>
    </xf>
    <xf numFmtId="49" fontId="15" fillId="11" borderId="14" xfId="0" applyNumberFormat="1" applyFont="1" applyFill="1" applyBorder="1" applyAlignment="1">
      <alignment horizontal="center" vertical="center"/>
    </xf>
    <xf numFmtId="49" fontId="0" fillId="32" borderId="12" xfId="0" applyNumberFormat="1" applyFill="1" applyBorder="1" applyAlignment="1">
      <alignment horizontal="center" vertical="center"/>
    </xf>
    <xf numFmtId="49" fontId="0" fillId="32" borderId="13" xfId="0" applyNumberFormat="1" applyFont="1" applyFill="1" applyBorder="1" applyAlignment="1">
      <alignment horizontal="center" vertical="center"/>
    </xf>
    <xf numFmtId="49" fontId="0" fillId="32" borderId="14" xfId="0" applyNumberFormat="1" applyFont="1" applyFill="1" applyBorder="1" applyAlignment="1">
      <alignment horizontal="center" vertical="center"/>
    </xf>
    <xf numFmtId="49" fontId="0" fillId="32" borderId="13" xfId="0" applyNumberFormat="1" applyFill="1" applyBorder="1" applyAlignment="1">
      <alignment horizontal="center" vertical="center"/>
    </xf>
    <xf numFmtId="49" fontId="0" fillId="32" borderId="14" xfId="0" applyNumberFormat="1" applyFill="1" applyBorder="1" applyAlignment="1">
      <alignment horizontal="center" vertical="center"/>
    </xf>
    <xf numFmtId="49" fontId="15" fillId="7" borderId="12" xfId="0" applyNumberFormat="1" applyFont="1" applyFill="1" applyBorder="1" applyAlignment="1">
      <alignment horizontal="center" vertical="center"/>
    </xf>
    <xf numFmtId="49" fontId="15" fillId="7" borderId="13" xfId="0" applyNumberFormat="1" applyFont="1" applyFill="1" applyBorder="1" applyAlignment="1">
      <alignment horizontal="center" vertical="center"/>
    </xf>
    <xf numFmtId="49" fontId="15" fillId="7" borderId="14" xfId="0" applyNumberFormat="1" applyFont="1" applyFill="1" applyBorder="1" applyAlignment="1">
      <alignment horizontal="center" vertical="center"/>
    </xf>
    <xf numFmtId="49" fontId="0" fillId="32" borderId="12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" fontId="10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0"/>
  <sheetViews>
    <sheetView zoomScalePageLayoutView="0" workbookViewId="0" topLeftCell="A162">
      <selection activeCell="H191" sqref="H191"/>
    </sheetView>
  </sheetViews>
  <sheetFormatPr defaultColWidth="9.00390625" defaultRowHeight="12.75"/>
  <cols>
    <col min="1" max="1" width="58.375" style="0" customWidth="1"/>
    <col min="2" max="2" width="7.00390625" style="0" customWidth="1"/>
    <col min="3" max="3" width="7.375" style="0" customWidth="1"/>
    <col min="4" max="4" width="7.875" style="0" customWidth="1"/>
    <col min="5" max="6" width="4.625" style="0" customWidth="1"/>
    <col min="7" max="7" width="7.75390625" style="0" customWidth="1"/>
    <col min="8" max="8" width="15.75390625" style="0" customWidth="1"/>
    <col min="9" max="9" width="12.875" style="0" customWidth="1"/>
  </cols>
  <sheetData>
    <row r="1" spans="4:8" ht="15.75" customHeight="1">
      <c r="D1" s="67" t="s">
        <v>175</v>
      </c>
      <c r="E1" s="67"/>
      <c r="F1" s="67"/>
      <c r="G1" s="67"/>
      <c r="H1" s="67"/>
    </row>
    <row r="2" spans="4:8" ht="17.25" customHeight="1">
      <c r="D2" s="67" t="s">
        <v>33</v>
      </c>
      <c r="E2" s="67"/>
      <c r="F2" s="67"/>
      <c r="G2" s="67"/>
      <c r="H2" s="67"/>
    </row>
    <row r="3" spans="4:8" ht="12.75">
      <c r="D3" s="67" t="s">
        <v>180</v>
      </c>
      <c r="E3" s="67"/>
      <c r="F3" s="67"/>
      <c r="G3" s="67"/>
      <c r="H3" s="67"/>
    </row>
    <row r="4" spans="4:9" ht="60" customHeight="1">
      <c r="D4" s="68" t="s">
        <v>174</v>
      </c>
      <c r="E4" s="68"/>
      <c r="F4" s="68"/>
      <c r="G4" s="68"/>
      <c r="H4" s="68"/>
      <c r="I4" s="6"/>
    </row>
    <row r="5" spans="4:8" ht="12.75">
      <c r="D5" s="69"/>
      <c r="E5" s="69"/>
      <c r="F5" s="69"/>
      <c r="G5" s="69"/>
      <c r="H5" s="69"/>
    </row>
    <row r="6" ht="12.75">
      <c r="H6" s="64" t="s">
        <v>165</v>
      </c>
    </row>
    <row r="7" spans="1:8" ht="33" customHeight="1">
      <c r="A7" s="89" t="s">
        <v>164</v>
      </c>
      <c r="B7" s="89"/>
      <c r="C7" s="89"/>
      <c r="D7" s="89"/>
      <c r="E7" s="89"/>
      <c r="F7" s="89"/>
      <c r="G7" s="89"/>
      <c r="H7" s="89"/>
    </row>
    <row r="10" spans="1:8" ht="12.75" customHeight="1">
      <c r="A10" s="90" t="s">
        <v>26</v>
      </c>
      <c r="B10" s="92" t="s">
        <v>2</v>
      </c>
      <c r="C10" s="92" t="s">
        <v>3</v>
      </c>
      <c r="D10" s="94" t="s">
        <v>4</v>
      </c>
      <c r="E10" s="95"/>
      <c r="F10" s="96"/>
      <c r="G10" s="76" t="s">
        <v>5</v>
      </c>
      <c r="H10" s="81" t="s">
        <v>124</v>
      </c>
    </row>
    <row r="11" spans="1:8" ht="61.5" customHeight="1">
      <c r="A11" s="91"/>
      <c r="B11" s="93"/>
      <c r="C11" s="93"/>
      <c r="D11" s="97"/>
      <c r="E11" s="98"/>
      <c r="F11" s="99"/>
      <c r="G11" s="77"/>
      <c r="H11" s="82"/>
    </row>
    <row r="12" spans="1:8" ht="13.5">
      <c r="A12" s="1" t="s">
        <v>31</v>
      </c>
      <c r="B12" s="2"/>
      <c r="C12" s="3"/>
      <c r="D12" s="100"/>
      <c r="E12" s="101"/>
      <c r="F12" s="102"/>
      <c r="G12" s="3"/>
      <c r="H12" s="4"/>
    </row>
    <row r="13" spans="1:8" ht="12.75">
      <c r="A13" s="45" t="s">
        <v>0</v>
      </c>
      <c r="B13" s="46" t="s">
        <v>1</v>
      </c>
      <c r="C13" s="46" t="s">
        <v>7</v>
      </c>
      <c r="D13" s="103" t="s">
        <v>138</v>
      </c>
      <c r="E13" s="104"/>
      <c r="F13" s="105"/>
      <c r="G13" s="46" t="s">
        <v>127</v>
      </c>
      <c r="H13" s="19">
        <f>SUM(H14,H17,H19,H29,H35)</f>
        <v>13547693.97</v>
      </c>
    </row>
    <row r="14" spans="1:8" ht="24.75" customHeight="1">
      <c r="A14" s="7" t="s">
        <v>56</v>
      </c>
      <c r="B14" s="47" t="s">
        <v>1</v>
      </c>
      <c r="C14" s="47" t="s">
        <v>6</v>
      </c>
      <c r="D14" s="78"/>
      <c r="E14" s="79"/>
      <c r="F14" s="80"/>
      <c r="G14" s="47"/>
      <c r="H14" s="41">
        <f>SUM(H15:H16)</f>
        <v>1106800</v>
      </c>
    </row>
    <row r="15" spans="1:8" ht="21.75" customHeight="1">
      <c r="A15" s="8" t="s">
        <v>15</v>
      </c>
      <c r="B15" s="33" t="s">
        <v>1</v>
      </c>
      <c r="C15" s="33" t="s">
        <v>6</v>
      </c>
      <c r="D15" s="73" t="s">
        <v>72</v>
      </c>
      <c r="E15" s="74"/>
      <c r="F15" s="75"/>
      <c r="G15" s="33" t="s">
        <v>38</v>
      </c>
      <c r="H15" s="9">
        <v>850050</v>
      </c>
    </row>
    <row r="16" spans="1:8" ht="33.75">
      <c r="A16" s="8" t="s">
        <v>90</v>
      </c>
      <c r="B16" s="33" t="s">
        <v>1</v>
      </c>
      <c r="C16" s="33" t="s">
        <v>6</v>
      </c>
      <c r="D16" s="73" t="s">
        <v>72</v>
      </c>
      <c r="E16" s="74"/>
      <c r="F16" s="75"/>
      <c r="G16" s="33" t="s">
        <v>73</v>
      </c>
      <c r="H16" s="9">
        <v>256750</v>
      </c>
    </row>
    <row r="17" spans="1:8" ht="33" customHeight="1">
      <c r="A17" s="8" t="s">
        <v>30</v>
      </c>
      <c r="B17" s="47" t="s">
        <v>1</v>
      </c>
      <c r="C17" s="47" t="s">
        <v>20</v>
      </c>
      <c r="D17" s="78"/>
      <c r="E17" s="79"/>
      <c r="F17" s="80"/>
      <c r="G17" s="47"/>
      <c r="H17" s="41">
        <f>SUM(H18)</f>
        <v>165000</v>
      </c>
    </row>
    <row r="18" spans="1:8" ht="20.25" customHeight="1">
      <c r="A18" s="8" t="s">
        <v>39</v>
      </c>
      <c r="B18" s="34" t="s">
        <v>1</v>
      </c>
      <c r="C18" s="34" t="s">
        <v>20</v>
      </c>
      <c r="D18" s="86" t="s">
        <v>74</v>
      </c>
      <c r="E18" s="87"/>
      <c r="F18" s="88"/>
      <c r="G18" s="34" t="s">
        <v>40</v>
      </c>
      <c r="H18" s="9">
        <v>165000</v>
      </c>
    </row>
    <row r="19" spans="1:9" ht="21.75" customHeight="1">
      <c r="A19" s="8" t="s">
        <v>57</v>
      </c>
      <c r="B19" s="47" t="s">
        <v>1</v>
      </c>
      <c r="C19" s="47" t="s">
        <v>8</v>
      </c>
      <c r="D19" s="78"/>
      <c r="E19" s="79"/>
      <c r="F19" s="80"/>
      <c r="G19" s="47"/>
      <c r="H19" s="41">
        <f>SUM(H20+H26)</f>
        <v>10508403.17</v>
      </c>
      <c r="I19" s="32"/>
    </row>
    <row r="20" spans="1:8" ht="29.25" customHeight="1">
      <c r="A20" s="7" t="s">
        <v>75</v>
      </c>
      <c r="B20" s="33" t="s">
        <v>58</v>
      </c>
      <c r="C20" s="33" t="s">
        <v>8</v>
      </c>
      <c r="D20" s="73" t="s">
        <v>74</v>
      </c>
      <c r="E20" s="74"/>
      <c r="F20" s="75"/>
      <c r="G20" s="33"/>
      <c r="H20" s="20">
        <f>SUM(H21:H25)</f>
        <v>10288403.17</v>
      </c>
    </row>
    <row r="21" spans="1:8" ht="18" customHeight="1">
      <c r="A21" s="10" t="s">
        <v>57</v>
      </c>
      <c r="B21" s="34" t="s">
        <v>1</v>
      </c>
      <c r="C21" s="34" t="s">
        <v>8</v>
      </c>
      <c r="D21" s="86" t="s">
        <v>74</v>
      </c>
      <c r="E21" s="87"/>
      <c r="F21" s="88"/>
      <c r="G21" s="34" t="s">
        <v>38</v>
      </c>
      <c r="H21" s="56">
        <v>5546800</v>
      </c>
    </row>
    <row r="22" spans="1:8" ht="23.25" customHeight="1">
      <c r="A22" s="13" t="s">
        <v>41</v>
      </c>
      <c r="B22" s="34" t="s">
        <v>1</v>
      </c>
      <c r="C22" s="34" t="s">
        <v>8</v>
      </c>
      <c r="D22" s="61" t="s">
        <v>74</v>
      </c>
      <c r="E22" s="62"/>
      <c r="F22" s="63"/>
      <c r="G22" s="34" t="s">
        <v>47</v>
      </c>
      <c r="H22" s="56">
        <v>54000</v>
      </c>
    </row>
    <row r="23" spans="1:8" ht="35.25" customHeight="1">
      <c r="A23" s="8" t="s">
        <v>90</v>
      </c>
      <c r="B23" s="33" t="s">
        <v>1</v>
      </c>
      <c r="C23" s="33" t="s">
        <v>8</v>
      </c>
      <c r="D23" s="73" t="s">
        <v>74</v>
      </c>
      <c r="E23" s="74"/>
      <c r="F23" s="75"/>
      <c r="G23" s="33" t="s">
        <v>73</v>
      </c>
      <c r="H23" s="9">
        <v>1675200</v>
      </c>
    </row>
    <row r="24" spans="1:8" ht="24" customHeight="1">
      <c r="A24" s="15" t="s">
        <v>59</v>
      </c>
      <c r="B24" s="35" t="s">
        <v>1</v>
      </c>
      <c r="C24" s="35" t="s">
        <v>8</v>
      </c>
      <c r="D24" s="83" t="s">
        <v>74</v>
      </c>
      <c r="E24" s="84"/>
      <c r="F24" s="85"/>
      <c r="G24" s="35" t="s">
        <v>46</v>
      </c>
      <c r="H24" s="14">
        <v>650000</v>
      </c>
    </row>
    <row r="25" spans="1:8" ht="20.25" customHeight="1">
      <c r="A25" s="8" t="s">
        <v>39</v>
      </c>
      <c r="B25" s="34" t="s">
        <v>1</v>
      </c>
      <c r="C25" s="34" t="s">
        <v>8</v>
      </c>
      <c r="D25" s="86" t="s">
        <v>74</v>
      </c>
      <c r="E25" s="87"/>
      <c r="F25" s="88"/>
      <c r="G25" s="34" t="s">
        <v>40</v>
      </c>
      <c r="H25" s="9">
        <v>2362403.17</v>
      </c>
    </row>
    <row r="26" spans="1:8" ht="20.25" customHeight="1">
      <c r="A26" s="8" t="s">
        <v>76</v>
      </c>
      <c r="B26" s="34" t="s">
        <v>1</v>
      </c>
      <c r="C26" s="34" t="s">
        <v>8</v>
      </c>
      <c r="D26" s="86" t="s">
        <v>78</v>
      </c>
      <c r="E26" s="87"/>
      <c r="F26" s="88"/>
      <c r="G26" s="34"/>
      <c r="H26" s="12">
        <f>SUM(H27:H28)</f>
        <v>220000</v>
      </c>
    </row>
    <row r="27" spans="1:8" ht="15" customHeight="1">
      <c r="A27" s="16" t="s">
        <v>42</v>
      </c>
      <c r="B27" s="33" t="s">
        <v>1</v>
      </c>
      <c r="C27" s="33" t="s">
        <v>8</v>
      </c>
      <c r="D27" s="73" t="s">
        <v>77</v>
      </c>
      <c r="E27" s="74"/>
      <c r="F27" s="75"/>
      <c r="G27" s="33" t="s">
        <v>45</v>
      </c>
      <c r="H27" s="9">
        <v>70000</v>
      </c>
    </row>
    <row r="28" spans="1:8" ht="16.5" customHeight="1">
      <c r="A28" s="17" t="s">
        <v>43</v>
      </c>
      <c r="B28" s="33" t="s">
        <v>1</v>
      </c>
      <c r="C28" s="33" t="s">
        <v>8</v>
      </c>
      <c r="D28" s="73" t="s">
        <v>77</v>
      </c>
      <c r="E28" s="74"/>
      <c r="F28" s="75"/>
      <c r="G28" s="33" t="s">
        <v>44</v>
      </c>
      <c r="H28" s="9">
        <v>150000</v>
      </c>
    </row>
    <row r="29" spans="1:9" ht="15.75" customHeight="1">
      <c r="A29" s="51" t="s">
        <v>137</v>
      </c>
      <c r="B29" s="47" t="s">
        <v>1</v>
      </c>
      <c r="C29" s="47" t="s">
        <v>28</v>
      </c>
      <c r="D29" s="78" t="s">
        <v>138</v>
      </c>
      <c r="E29" s="79"/>
      <c r="F29" s="80"/>
      <c r="G29" s="47" t="s">
        <v>127</v>
      </c>
      <c r="H29" s="41">
        <f>SUM(H30)</f>
        <v>350000</v>
      </c>
      <c r="I29" s="32"/>
    </row>
    <row r="30" spans="1:8" ht="15.75" customHeight="1">
      <c r="A30" s="16" t="s">
        <v>125</v>
      </c>
      <c r="B30" s="33" t="s">
        <v>1</v>
      </c>
      <c r="C30" s="33" t="s">
        <v>28</v>
      </c>
      <c r="D30" s="73" t="s">
        <v>126</v>
      </c>
      <c r="E30" s="74"/>
      <c r="F30" s="75"/>
      <c r="G30" s="33" t="s">
        <v>127</v>
      </c>
      <c r="H30" s="9">
        <f>SUM(H31)</f>
        <v>350000</v>
      </c>
    </row>
    <row r="31" spans="1:8" ht="15.75" customHeight="1">
      <c r="A31" s="8" t="s">
        <v>84</v>
      </c>
      <c r="B31" s="33" t="s">
        <v>1</v>
      </c>
      <c r="C31" s="33" t="s">
        <v>28</v>
      </c>
      <c r="D31" s="73" t="s">
        <v>85</v>
      </c>
      <c r="E31" s="74"/>
      <c r="F31" s="75"/>
      <c r="G31" s="33" t="s">
        <v>127</v>
      </c>
      <c r="H31" s="9">
        <f>SUM(H32)</f>
        <v>350000</v>
      </c>
    </row>
    <row r="32" spans="1:8" ht="16.5" customHeight="1">
      <c r="A32" s="16" t="s">
        <v>139</v>
      </c>
      <c r="B32" s="33" t="s">
        <v>1</v>
      </c>
      <c r="C32" s="33" t="s">
        <v>28</v>
      </c>
      <c r="D32" s="73" t="s">
        <v>140</v>
      </c>
      <c r="E32" s="74"/>
      <c r="F32" s="75"/>
      <c r="G32" s="33" t="s">
        <v>127</v>
      </c>
      <c r="H32" s="9">
        <f>SUM(H33)</f>
        <v>350000</v>
      </c>
    </row>
    <row r="33" spans="1:8" ht="28.5" customHeight="1">
      <c r="A33" s="16" t="s">
        <v>141</v>
      </c>
      <c r="B33" s="33" t="s">
        <v>1</v>
      </c>
      <c r="C33" s="33" t="s">
        <v>28</v>
      </c>
      <c r="D33" s="73" t="s">
        <v>140</v>
      </c>
      <c r="E33" s="74"/>
      <c r="F33" s="75"/>
      <c r="G33" s="33" t="s">
        <v>142</v>
      </c>
      <c r="H33" s="9">
        <f>SUM(H34)</f>
        <v>350000</v>
      </c>
    </row>
    <row r="34" spans="1:8" ht="21" customHeight="1">
      <c r="A34" s="17" t="s">
        <v>143</v>
      </c>
      <c r="B34" s="33" t="s">
        <v>1</v>
      </c>
      <c r="C34" s="33" t="s">
        <v>28</v>
      </c>
      <c r="D34" s="73" t="s">
        <v>140</v>
      </c>
      <c r="E34" s="74"/>
      <c r="F34" s="75"/>
      <c r="G34" s="33" t="s">
        <v>144</v>
      </c>
      <c r="H34" s="9">
        <v>350000</v>
      </c>
    </row>
    <row r="35" spans="1:8" s="38" customFormat="1" ht="16.5" customHeight="1">
      <c r="A35" s="18" t="s">
        <v>16</v>
      </c>
      <c r="B35" s="47" t="s">
        <v>1</v>
      </c>
      <c r="C35" s="47" t="s">
        <v>36</v>
      </c>
      <c r="D35" s="78" t="s">
        <v>138</v>
      </c>
      <c r="E35" s="79"/>
      <c r="F35" s="80"/>
      <c r="G35" s="47" t="s">
        <v>127</v>
      </c>
      <c r="H35" s="41">
        <f>SUM(H37+H42+H45)</f>
        <v>1417490.8</v>
      </c>
    </row>
    <row r="36" spans="1:8" ht="21.75" customHeight="1">
      <c r="A36" s="8" t="s">
        <v>125</v>
      </c>
      <c r="B36" s="35" t="s">
        <v>1</v>
      </c>
      <c r="C36" s="35" t="s">
        <v>36</v>
      </c>
      <c r="D36" s="83" t="s">
        <v>145</v>
      </c>
      <c r="E36" s="84"/>
      <c r="F36" s="85"/>
      <c r="G36" s="35" t="s">
        <v>127</v>
      </c>
      <c r="H36" s="20"/>
    </row>
    <row r="37" spans="1:8" ht="12.75">
      <c r="A37" s="16" t="s">
        <v>79</v>
      </c>
      <c r="B37" s="33" t="s">
        <v>1</v>
      </c>
      <c r="C37" s="33" t="s">
        <v>36</v>
      </c>
      <c r="D37" s="73" t="s">
        <v>80</v>
      </c>
      <c r="E37" s="74"/>
      <c r="F37" s="75"/>
      <c r="G37" s="33" t="s">
        <v>127</v>
      </c>
      <c r="H37" s="12">
        <f>SUM(H39,H41)</f>
        <v>134818</v>
      </c>
    </row>
    <row r="38" spans="1:8" s="40" customFormat="1" ht="45.75" customHeight="1">
      <c r="A38" s="8" t="s">
        <v>81</v>
      </c>
      <c r="B38" s="33" t="s">
        <v>1</v>
      </c>
      <c r="C38" s="33" t="s">
        <v>36</v>
      </c>
      <c r="D38" s="73" t="s">
        <v>82</v>
      </c>
      <c r="E38" s="74"/>
      <c r="F38" s="75"/>
      <c r="G38" s="33" t="s">
        <v>127</v>
      </c>
      <c r="H38" s="12">
        <f>SUM(H39)</f>
        <v>131860</v>
      </c>
    </row>
    <row r="39" spans="1:8" ht="15" customHeight="1">
      <c r="A39" s="16" t="s">
        <v>48</v>
      </c>
      <c r="B39" s="33" t="s">
        <v>1</v>
      </c>
      <c r="C39" s="33" t="s">
        <v>36</v>
      </c>
      <c r="D39" s="73" t="s">
        <v>82</v>
      </c>
      <c r="E39" s="74"/>
      <c r="F39" s="75"/>
      <c r="G39" s="33" t="s">
        <v>49</v>
      </c>
      <c r="H39" s="20">
        <v>131860</v>
      </c>
    </row>
    <row r="40" spans="1:8" ht="26.25" customHeight="1">
      <c r="A40" s="10" t="s">
        <v>60</v>
      </c>
      <c r="B40" s="33" t="s">
        <v>1</v>
      </c>
      <c r="C40" s="33" t="s">
        <v>36</v>
      </c>
      <c r="D40" s="73" t="s">
        <v>83</v>
      </c>
      <c r="E40" s="74"/>
      <c r="F40" s="75"/>
      <c r="G40" s="33" t="s">
        <v>127</v>
      </c>
      <c r="H40" s="20">
        <f>SUM(H41)</f>
        <v>2958</v>
      </c>
    </row>
    <row r="41" spans="1:8" ht="24" customHeight="1">
      <c r="A41" s="8" t="s">
        <v>39</v>
      </c>
      <c r="B41" s="33" t="s">
        <v>1</v>
      </c>
      <c r="C41" s="33" t="s">
        <v>36</v>
      </c>
      <c r="D41" s="73" t="s">
        <v>83</v>
      </c>
      <c r="E41" s="74"/>
      <c r="F41" s="75"/>
      <c r="G41" s="33" t="s">
        <v>40</v>
      </c>
      <c r="H41" s="20">
        <v>2958</v>
      </c>
    </row>
    <row r="42" spans="1:8" ht="24.75" customHeight="1">
      <c r="A42" s="21" t="s">
        <v>84</v>
      </c>
      <c r="B42" s="33" t="s">
        <v>1</v>
      </c>
      <c r="C42" s="33" t="s">
        <v>36</v>
      </c>
      <c r="D42" s="73" t="s">
        <v>85</v>
      </c>
      <c r="E42" s="74"/>
      <c r="F42" s="75"/>
      <c r="G42" s="33"/>
      <c r="H42" s="20">
        <f>SUM(H43)</f>
        <v>1125189.8</v>
      </c>
    </row>
    <row r="43" spans="1:8" ht="26.25" customHeight="1">
      <c r="A43" s="13" t="s">
        <v>75</v>
      </c>
      <c r="B43" s="33" t="s">
        <v>1</v>
      </c>
      <c r="C43" s="33" t="s">
        <v>36</v>
      </c>
      <c r="D43" s="73" t="s">
        <v>74</v>
      </c>
      <c r="E43" s="74"/>
      <c r="F43" s="75"/>
      <c r="G43" s="33"/>
      <c r="H43" s="20">
        <f>SUM(H44)</f>
        <v>1125189.8</v>
      </c>
    </row>
    <row r="44" spans="1:8" ht="22.5">
      <c r="A44" s="13" t="s">
        <v>39</v>
      </c>
      <c r="B44" s="33" t="s">
        <v>1</v>
      </c>
      <c r="C44" s="33" t="s">
        <v>36</v>
      </c>
      <c r="D44" s="73" t="s">
        <v>74</v>
      </c>
      <c r="E44" s="74"/>
      <c r="F44" s="75"/>
      <c r="G44" s="33" t="s">
        <v>40</v>
      </c>
      <c r="H44" s="12">
        <v>1125189.8</v>
      </c>
    </row>
    <row r="45" spans="1:8" ht="12.75">
      <c r="A45" s="13" t="s">
        <v>170</v>
      </c>
      <c r="B45" s="33" t="s">
        <v>1</v>
      </c>
      <c r="C45" s="33" t="s">
        <v>36</v>
      </c>
      <c r="D45" s="73" t="s">
        <v>74</v>
      </c>
      <c r="E45" s="74"/>
      <c r="F45" s="75"/>
      <c r="G45" s="33" t="s">
        <v>127</v>
      </c>
      <c r="H45" s="12">
        <f>SUM(H46)</f>
        <v>157483</v>
      </c>
    </row>
    <row r="46" spans="1:8" ht="12.75">
      <c r="A46" s="13" t="s">
        <v>171</v>
      </c>
      <c r="B46" s="33" t="s">
        <v>1</v>
      </c>
      <c r="C46" s="33" t="s">
        <v>36</v>
      </c>
      <c r="D46" s="73" t="s">
        <v>74</v>
      </c>
      <c r="E46" s="74"/>
      <c r="F46" s="75"/>
      <c r="G46" s="33" t="s">
        <v>142</v>
      </c>
      <c r="H46" s="12">
        <f>SUM(H47)</f>
        <v>157483</v>
      </c>
    </row>
    <row r="47" spans="1:8" ht="22.5">
      <c r="A47" s="13" t="s">
        <v>172</v>
      </c>
      <c r="B47" s="33" t="s">
        <v>1</v>
      </c>
      <c r="C47" s="33" t="s">
        <v>36</v>
      </c>
      <c r="D47" s="73" t="s">
        <v>74</v>
      </c>
      <c r="E47" s="74"/>
      <c r="F47" s="75"/>
      <c r="G47" s="33" t="s">
        <v>169</v>
      </c>
      <c r="H47" s="12">
        <v>157483</v>
      </c>
    </row>
    <row r="48" spans="1:8" ht="18.75" customHeight="1">
      <c r="A48" s="43" t="s">
        <v>12</v>
      </c>
      <c r="B48" s="46" t="s">
        <v>6</v>
      </c>
      <c r="C48" s="46" t="s">
        <v>7</v>
      </c>
      <c r="D48" s="103"/>
      <c r="E48" s="104"/>
      <c r="F48" s="105"/>
      <c r="G48" s="46"/>
      <c r="H48" s="19">
        <f>SUM(H49)</f>
        <v>217000.00000000003</v>
      </c>
    </row>
    <row r="49" spans="1:8" ht="14.25" customHeight="1">
      <c r="A49" s="8" t="s">
        <v>13</v>
      </c>
      <c r="B49" s="47" t="s">
        <v>6</v>
      </c>
      <c r="C49" s="47" t="s">
        <v>20</v>
      </c>
      <c r="D49" s="78"/>
      <c r="E49" s="79"/>
      <c r="F49" s="80"/>
      <c r="G49" s="47"/>
      <c r="H49" s="41">
        <f>SUM(H50)</f>
        <v>217000.00000000003</v>
      </c>
    </row>
    <row r="50" spans="1:8" ht="24" customHeight="1">
      <c r="A50" s="8" t="s">
        <v>86</v>
      </c>
      <c r="B50" s="33" t="s">
        <v>6</v>
      </c>
      <c r="C50" s="33" t="s">
        <v>20</v>
      </c>
      <c r="D50" s="73" t="s">
        <v>87</v>
      </c>
      <c r="E50" s="74"/>
      <c r="F50" s="75"/>
      <c r="G50" s="33" t="s">
        <v>127</v>
      </c>
      <c r="H50" s="20">
        <f>SUM(H51)</f>
        <v>217000.00000000003</v>
      </c>
    </row>
    <row r="51" spans="1:8" ht="22.5">
      <c r="A51" s="8" t="s">
        <v>88</v>
      </c>
      <c r="B51" s="33" t="s">
        <v>6</v>
      </c>
      <c r="C51" s="33" t="s">
        <v>20</v>
      </c>
      <c r="D51" s="73" t="s">
        <v>89</v>
      </c>
      <c r="E51" s="74"/>
      <c r="F51" s="75"/>
      <c r="G51" s="33" t="s">
        <v>127</v>
      </c>
      <c r="H51" s="20">
        <f>SUM(H52:H55)</f>
        <v>217000.00000000003</v>
      </c>
    </row>
    <row r="52" spans="1:8" ht="22.5" customHeight="1">
      <c r="A52" s="8" t="s">
        <v>37</v>
      </c>
      <c r="B52" s="33" t="s">
        <v>6</v>
      </c>
      <c r="C52" s="33" t="s">
        <v>20</v>
      </c>
      <c r="D52" s="73" t="s">
        <v>89</v>
      </c>
      <c r="E52" s="74"/>
      <c r="F52" s="75"/>
      <c r="G52" s="33" t="s">
        <v>38</v>
      </c>
      <c r="H52" s="9">
        <v>157063.1</v>
      </c>
    </row>
    <row r="53" spans="1:8" ht="37.5" customHeight="1">
      <c r="A53" s="8" t="s">
        <v>90</v>
      </c>
      <c r="B53" s="33" t="s">
        <v>6</v>
      </c>
      <c r="C53" s="33" t="s">
        <v>20</v>
      </c>
      <c r="D53" s="73" t="s">
        <v>89</v>
      </c>
      <c r="E53" s="74"/>
      <c r="F53" s="75"/>
      <c r="G53" s="33" t="s">
        <v>73</v>
      </c>
      <c r="H53" s="9">
        <v>44440.23</v>
      </c>
    </row>
    <row r="54" spans="1:8" ht="21" customHeight="1">
      <c r="A54" s="15" t="s">
        <v>59</v>
      </c>
      <c r="B54" s="33" t="s">
        <v>6</v>
      </c>
      <c r="C54" s="33" t="s">
        <v>20</v>
      </c>
      <c r="D54" s="73" t="s">
        <v>89</v>
      </c>
      <c r="E54" s="74"/>
      <c r="F54" s="75"/>
      <c r="G54" s="33" t="s">
        <v>46</v>
      </c>
      <c r="H54" s="9">
        <v>4916.67</v>
      </c>
    </row>
    <row r="55" spans="1:8" ht="22.5">
      <c r="A55" s="8" t="s">
        <v>39</v>
      </c>
      <c r="B55" s="33" t="s">
        <v>6</v>
      </c>
      <c r="C55" s="33" t="s">
        <v>20</v>
      </c>
      <c r="D55" s="73" t="s">
        <v>89</v>
      </c>
      <c r="E55" s="74"/>
      <c r="F55" s="75"/>
      <c r="G55" s="33" t="s">
        <v>40</v>
      </c>
      <c r="H55" s="12">
        <v>10580</v>
      </c>
    </row>
    <row r="56" spans="1:8" ht="21.75" customHeight="1">
      <c r="A56" s="43" t="s">
        <v>50</v>
      </c>
      <c r="B56" s="46" t="s">
        <v>20</v>
      </c>
      <c r="C56" s="46" t="s">
        <v>7</v>
      </c>
      <c r="D56" s="103"/>
      <c r="E56" s="104"/>
      <c r="F56" s="105"/>
      <c r="G56" s="46"/>
      <c r="H56" s="19">
        <f>SUM(H57)</f>
        <v>1800000</v>
      </c>
    </row>
    <row r="57" spans="1:8" ht="22.5" customHeight="1">
      <c r="A57" s="48" t="s">
        <v>52</v>
      </c>
      <c r="B57" s="47" t="s">
        <v>20</v>
      </c>
      <c r="C57" s="47" t="s">
        <v>25</v>
      </c>
      <c r="D57" s="78"/>
      <c r="E57" s="79"/>
      <c r="F57" s="80"/>
      <c r="G57" s="47"/>
      <c r="H57" s="41">
        <f>SUM(H58)</f>
        <v>1800000</v>
      </c>
    </row>
    <row r="58" spans="1:8" ht="15" customHeight="1">
      <c r="A58" s="21" t="s">
        <v>91</v>
      </c>
      <c r="B58" s="33" t="s">
        <v>20</v>
      </c>
      <c r="C58" s="33" t="s">
        <v>25</v>
      </c>
      <c r="D58" s="73" t="s">
        <v>92</v>
      </c>
      <c r="E58" s="74"/>
      <c r="F58" s="75"/>
      <c r="G58" s="33"/>
      <c r="H58" s="20">
        <f>SUM(H59)</f>
        <v>1800000</v>
      </c>
    </row>
    <row r="59" spans="1:8" ht="24.75" customHeight="1">
      <c r="A59" s="8" t="s">
        <v>93</v>
      </c>
      <c r="B59" s="33" t="s">
        <v>20</v>
      </c>
      <c r="C59" s="33" t="s">
        <v>25</v>
      </c>
      <c r="D59" s="73" t="s">
        <v>94</v>
      </c>
      <c r="E59" s="74"/>
      <c r="F59" s="75"/>
      <c r="G59" s="33"/>
      <c r="H59" s="9">
        <f>SUM(H60)</f>
        <v>1800000</v>
      </c>
    </row>
    <row r="60" spans="1:8" ht="26.25" customHeight="1">
      <c r="A60" s="8" t="s">
        <v>39</v>
      </c>
      <c r="B60" s="33" t="s">
        <v>20</v>
      </c>
      <c r="C60" s="33" t="s">
        <v>25</v>
      </c>
      <c r="D60" s="73" t="s">
        <v>94</v>
      </c>
      <c r="E60" s="74"/>
      <c r="F60" s="75"/>
      <c r="G60" s="33" t="s">
        <v>40</v>
      </c>
      <c r="H60" s="9">
        <v>1800000</v>
      </c>
    </row>
    <row r="61" spans="1:8" ht="30.75" customHeight="1">
      <c r="A61" s="43" t="s">
        <v>35</v>
      </c>
      <c r="B61" s="46" t="s">
        <v>8</v>
      </c>
      <c r="C61" s="46" t="s">
        <v>7</v>
      </c>
      <c r="D61" s="106" t="s">
        <v>138</v>
      </c>
      <c r="E61" s="107"/>
      <c r="F61" s="108"/>
      <c r="G61" s="49" t="s">
        <v>127</v>
      </c>
      <c r="H61" s="19">
        <f>SUM(H62+H74)</f>
        <v>42319968</v>
      </c>
    </row>
    <row r="62" spans="1:8" ht="12.75">
      <c r="A62" s="15" t="s">
        <v>34</v>
      </c>
      <c r="B62" s="47" t="s">
        <v>8</v>
      </c>
      <c r="C62" s="47" t="s">
        <v>29</v>
      </c>
      <c r="D62" s="78" t="s">
        <v>138</v>
      </c>
      <c r="E62" s="79"/>
      <c r="F62" s="80"/>
      <c r="G62" s="47" t="s">
        <v>127</v>
      </c>
      <c r="H62" s="41">
        <f>SUM(H63)</f>
        <v>41319968</v>
      </c>
    </row>
    <row r="63" spans="1:8" ht="12.75">
      <c r="A63" s="15" t="s">
        <v>125</v>
      </c>
      <c r="B63" s="54" t="s">
        <v>8</v>
      </c>
      <c r="C63" s="54" t="s">
        <v>29</v>
      </c>
      <c r="D63" s="70" t="s">
        <v>126</v>
      </c>
      <c r="E63" s="71"/>
      <c r="F63" s="72"/>
      <c r="G63" s="54" t="s">
        <v>127</v>
      </c>
      <c r="H63" s="52">
        <f>SUM(H64,H69)</f>
        <v>41319968</v>
      </c>
    </row>
    <row r="64" spans="1:8" ht="12.75">
      <c r="A64" s="15" t="s">
        <v>79</v>
      </c>
      <c r="B64" s="34" t="s">
        <v>8</v>
      </c>
      <c r="C64" s="34" t="s">
        <v>29</v>
      </c>
      <c r="D64" s="86" t="s">
        <v>95</v>
      </c>
      <c r="E64" s="87"/>
      <c r="F64" s="88"/>
      <c r="G64" s="34" t="s">
        <v>127</v>
      </c>
      <c r="H64" s="20">
        <f>SUM(H65)</f>
        <v>1517150</v>
      </c>
    </row>
    <row r="65" spans="1:8" ht="45.75" customHeight="1">
      <c r="A65" s="13" t="s">
        <v>61</v>
      </c>
      <c r="B65" s="35" t="s">
        <v>8</v>
      </c>
      <c r="C65" s="35" t="s">
        <v>29</v>
      </c>
      <c r="D65" s="83" t="s">
        <v>96</v>
      </c>
      <c r="E65" s="84"/>
      <c r="F65" s="85"/>
      <c r="G65" s="35" t="s">
        <v>127</v>
      </c>
      <c r="H65" s="14">
        <f>SUM(H66)</f>
        <v>1517150</v>
      </c>
    </row>
    <row r="66" spans="1:8" ht="24" customHeight="1">
      <c r="A66" s="8" t="s">
        <v>132</v>
      </c>
      <c r="B66" s="35" t="s">
        <v>8</v>
      </c>
      <c r="C66" s="35" t="s">
        <v>29</v>
      </c>
      <c r="D66" s="83" t="s">
        <v>96</v>
      </c>
      <c r="E66" s="84"/>
      <c r="F66" s="85"/>
      <c r="G66" s="35" t="s">
        <v>133</v>
      </c>
      <c r="H66" s="14">
        <f>SUM(H67)</f>
        <v>1517150</v>
      </c>
    </row>
    <row r="67" spans="1:8" ht="22.5">
      <c r="A67" s="8" t="s">
        <v>134</v>
      </c>
      <c r="B67" s="35" t="s">
        <v>8</v>
      </c>
      <c r="C67" s="35" t="s">
        <v>29</v>
      </c>
      <c r="D67" s="83" t="s">
        <v>96</v>
      </c>
      <c r="E67" s="84"/>
      <c r="F67" s="85"/>
      <c r="G67" s="35" t="s">
        <v>135</v>
      </c>
      <c r="H67" s="14">
        <f>SUM(H68)</f>
        <v>1517150</v>
      </c>
    </row>
    <row r="68" spans="1:8" ht="23.25" customHeight="1">
      <c r="A68" s="13" t="s">
        <v>39</v>
      </c>
      <c r="B68" s="35" t="s">
        <v>8</v>
      </c>
      <c r="C68" s="35" t="s">
        <v>29</v>
      </c>
      <c r="D68" s="83" t="s">
        <v>96</v>
      </c>
      <c r="E68" s="84"/>
      <c r="F68" s="85"/>
      <c r="G68" s="35" t="s">
        <v>40</v>
      </c>
      <c r="H68" s="14">
        <v>1517150</v>
      </c>
    </row>
    <row r="69" spans="1:8" ht="23.25" customHeight="1">
      <c r="A69" s="13" t="s">
        <v>91</v>
      </c>
      <c r="B69" s="35" t="s">
        <v>8</v>
      </c>
      <c r="C69" s="35" t="s">
        <v>29</v>
      </c>
      <c r="D69" s="83" t="s">
        <v>92</v>
      </c>
      <c r="E69" s="84"/>
      <c r="F69" s="85"/>
      <c r="G69" s="35" t="s">
        <v>127</v>
      </c>
      <c r="H69" s="14">
        <f>SUM(H70)</f>
        <v>39802818</v>
      </c>
    </row>
    <row r="70" spans="1:8" ht="34.5" customHeight="1">
      <c r="A70" s="22" t="s">
        <v>97</v>
      </c>
      <c r="B70" s="34" t="s">
        <v>8</v>
      </c>
      <c r="C70" s="34" t="s">
        <v>29</v>
      </c>
      <c r="D70" s="86" t="s">
        <v>98</v>
      </c>
      <c r="E70" s="87"/>
      <c r="F70" s="88"/>
      <c r="G70" s="34" t="s">
        <v>127</v>
      </c>
      <c r="H70" s="9">
        <f>SUM(H71)</f>
        <v>39802818</v>
      </c>
    </row>
    <row r="71" spans="1:8" ht="23.25" customHeight="1">
      <c r="A71" s="8" t="s">
        <v>132</v>
      </c>
      <c r="B71" s="34" t="s">
        <v>8</v>
      </c>
      <c r="C71" s="34" t="s">
        <v>29</v>
      </c>
      <c r="D71" s="86" t="s">
        <v>98</v>
      </c>
      <c r="E71" s="87"/>
      <c r="F71" s="88"/>
      <c r="G71" s="34" t="s">
        <v>133</v>
      </c>
      <c r="H71" s="9">
        <f>SUM(H72)</f>
        <v>39802818</v>
      </c>
    </row>
    <row r="72" spans="1:8" ht="23.25" customHeight="1">
      <c r="A72" s="8" t="s">
        <v>134</v>
      </c>
      <c r="B72" s="34" t="s">
        <v>8</v>
      </c>
      <c r="C72" s="34" t="s">
        <v>29</v>
      </c>
      <c r="D72" s="86" t="s">
        <v>98</v>
      </c>
      <c r="E72" s="87"/>
      <c r="F72" s="88"/>
      <c r="G72" s="34" t="s">
        <v>135</v>
      </c>
      <c r="H72" s="9">
        <f>SUM(H73)</f>
        <v>39802818</v>
      </c>
    </row>
    <row r="73" spans="1:8" ht="26.25" customHeight="1">
      <c r="A73" s="8" t="s">
        <v>39</v>
      </c>
      <c r="B73" s="34" t="s">
        <v>8</v>
      </c>
      <c r="C73" s="34" t="s">
        <v>29</v>
      </c>
      <c r="D73" s="86" t="s">
        <v>98</v>
      </c>
      <c r="E73" s="87"/>
      <c r="F73" s="88"/>
      <c r="G73" s="34" t="s">
        <v>40</v>
      </c>
      <c r="H73" s="9">
        <v>39802818</v>
      </c>
    </row>
    <row r="74" spans="1:8" ht="12.75">
      <c r="A74" s="18" t="s">
        <v>62</v>
      </c>
      <c r="B74" s="47" t="s">
        <v>8</v>
      </c>
      <c r="C74" s="47" t="s">
        <v>32</v>
      </c>
      <c r="D74" s="78" t="s">
        <v>138</v>
      </c>
      <c r="E74" s="79"/>
      <c r="F74" s="80"/>
      <c r="G74" s="47" t="s">
        <v>127</v>
      </c>
      <c r="H74" s="41">
        <f>SUM(H76)</f>
        <v>1000000</v>
      </c>
    </row>
    <row r="75" spans="1:8" ht="12.75">
      <c r="A75" s="15" t="s">
        <v>125</v>
      </c>
      <c r="B75" s="54" t="s">
        <v>8</v>
      </c>
      <c r="C75" s="54" t="s">
        <v>32</v>
      </c>
      <c r="D75" s="70" t="s">
        <v>126</v>
      </c>
      <c r="E75" s="71"/>
      <c r="F75" s="72"/>
      <c r="G75" s="54" t="s">
        <v>127</v>
      </c>
      <c r="H75" s="52">
        <f>SUM(H76)</f>
        <v>1000000</v>
      </c>
    </row>
    <row r="76" spans="1:8" ht="12.75">
      <c r="A76" s="8" t="s">
        <v>84</v>
      </c>
      <c r="B76" s="34" t="s">
        <v>8</v>
      </c>
      <c r="C76" s="34" t="s">
        <v>32</v>
      </c>
      <c r="D76" s="86" t="s">
        <v>85</v>
      </c>
      <c r="E76" s="87"/>
      <c r="F76" s="88"/>
      <c r="G76" s="34" t="s">
        <v>127</v>
      </c>
      <c r="H76" s="9">
        <f>SUM(H80+H84)</f>
        <v>1000000</v>
      </c>
    </row>
    <row r="77" spans="1:8" ht="15.75" customHeight="1">
      <c r="A77" s="8" t="s">
        <v>63</v>
      </c>
      <c r="B77" s="34" t="s">
        <v>8</v>
      </c>
      <c r="C77" s="34" t="s">
        <v>32</v>
      </c>
      <c r="D77" s="86" t="s">
        <v>99</v>
      </c>
      <c r="E77" s="87"/>
      <c r="F77" s="88"/>
      <c r="G77" s="34" t="s">
        <v>127</v>
      </c>
      <c r="H77" s="9">
        <f>SUM(H80)</f>
        <v>500000</v>
      </c>
    </row>
    <row r="78" spans="1:8" ht="27.75" customHeight="1">
      <c r="A78" s="8" t="s">
        <v>132</v>
      </c>
      <c r="B78" s="34" t="s">
        <v>8</v>
      </c>
      <c r="C78" s="34" t="s">
        <v>32</v>
      </c>
      <c r="D78" s="86" t="s">
        <v>99</v>
      </c>
      <c r="E78" s="87"/>
      <c r="F78" s="88"/>
      <c r="G78" s="34" t="s">
        <v>133</v>
      </c>
      <c r="H78" s="9">
        <f>SUM(H79)</f>
        <v>500000</v>
      </c>
    </row>
    <row r="79" spans="1:8" ht="22.5">
      <c r="A79" s="8" t="s">
        <v>134</v>
      </c>
      <c r="B79" s="34" t="s">
        <v>8</v>
      </c>
      <c r="C79" s="34" t="s">
        <v>32</v>
      </c>
      <c r="D79" s="86" t="s">
        <v>99</v>
      </c>
      <c r="E79" s="87"/>
      <c r="F79" s="88"/>
      <c r="G79" s="34" t="s">
        <v>135</v>
      </c>
      <c r="H79" s="9">
        <f>SUM(H80)</f>
        <v>500000</v>
      </c>
    </row>
    <row r="80" spans="1:8" ht="25.5" customHeight="1">
      <c r="A80" s="8" t="s">
        <v>39</v>
      </c>
      <c r="B80" s="34" t="s">
        <v>8</v>
      </c>
      <c r="C80" s="34" t="s">
        <v>32</v>
      </c>
      <c r="D80" s="86" t="s">
        <v>99</v>
      </c>
      <c r="E80" s="87"/>
      <c r="F80" s="88"/>
      <c r="G80" s="34" t="s">
        <v>40</v>
      </c>
      <c r="H80" s="9">
        <v>500000</v>
      </c>
    </row>
    <row r="81" spans="1:8" ht="24.75" customHeight="1">
      <c r="A81" s="21" t="s">
        <v>100</v>
      </c>
      <c r="B81" s="34" t="s">
        <v>8</v>
      </c>
      <c r="C81" s="34" t="s">
        <v>32</v>
      </c>
      <c r="D81" s="86" t="s">
        <v>101</v>
      </c>
      <c r="E81" s="87"/>
      <c r="F81" s="88"/>
      <c r="G81" s="34" t="s">
        <v>127</v>
      </c>
      <c r="H81" s="12">
        <f>SUM(H82)</f>
        <v>500000</v>
      </c>
    </row>
    <row r="82" spans="1:8" ht="45" customHeight="1">
      <c r="A82" s="8" t="s">
        <v>132</v>
      </c>
      <c r="B82" s="34" t="s">
        <v>8</v>
      </c>
      <c r="C82" s="34" t="s">
        <v>32</v>
      </c>
      <c r="D82" s="86" t="s">
        <v>101</v>
      </c>
      <c r="E82" s="87"/>
      <c r="F82" s="88"/>
      <c r="G82" s="34" t="s">
        <v>133</v>
      </c>
      <c r="H82" s="12">
        <f>SUM(H83)</f>
        <v>500000</v>
      </c>
    </row>
    <row r="83" spans="1:8" ht="26.25" customHeight="1">
      <c r="A83" s="8" t="s">
        <v>134</v>
      </c>
      <c r="B83" s="34" t="s">
        <v>8</v>
      </c>
      <c r="C83" s="34" t="s">
        <v>32</v>
      </c>
      <c r="D83" s="86" t="s">
        <v>101</v>
      </c>
      <c r="E83" s="87"/>
      <c r="F83" s="88"/>
      <c r="G83" s="34" t="s">
        <v>135</v>
      </c>
      <c r="H83" s="12">
        <f>SUM(H84)</f>
        <v>500000</v>
      </c>
    </row>
    <row r="84" spans="1:8" ht="28.5" customHeight="1">
      <c r="A84" s="8" t="s">
        <v>39</v>
      </c>
      <c r="B84" s="34" t="s">
        <v>8</v>
      </c>
      <c r="C84" s="34" t="s">
        <v>32</v>
      </c>
      <c r="D84" s="86" t="s">
        <v>101</v>
      </c>
      <c r="E84" s="87"/>
      <c r="F84" s="88"/>
      <c r="G84" s="34" t="s">
        <v>40</v>
      </c>
      <c r="H84" s="12">
        <v>500000</v>
      </c>
    </row>
    <row r="85" spans="1:8" ht="28.5" customHeight="1">
      <c r="A85" s="43" t="s">
        <v>9</v>
      </c>
      <c r="B85" s="46" t="s">
        <v>10</v>
      </c>
      <c r="C85" s="46" t="s">
        <v>7</v>
      </c>
      <c r="D85" s="103" t="s">
        <v>138</v>
      </c>
      <c r="E85" s="104"/>
      <c r="F85" s="105"/>
      <c r="G85" s="46" t="s">
        <v>127</v>
      </c>
      <c r="H85" s="19">
        <f>SUM(H86,H93,H106,H152)</f>
        <v>26383377.57</v>
      </c>
    </row>
    <row r="86" spans="1:8" ht="19.5" customHeight="1">
      <c r="A86" s="18" t="s">
        <v>17</v>
      </c>
      <c r="B86" s="47" t="s">
        <v>10</v>
      </c>
      <c r="C86" s="47" t="s">
        <v>1</v>
      </c>
      <c r="D86" s="78" t="s">
        <v>138</v>
      </c>
      <c r="E86" s="79"/>
      <c r="F86" s="80"/>
      <c r="G86" s="47" t="s">
        <v>127</v>
      </c>
      <c r="H86" s="41">
        <f aca="true" t="shared" si="0" ref="H86:H91">SUM(H87)</f>
        <v>3801</v>
      </c>
    </row>
    <row r="87" spans="1:8" ht="18.75" customHeight="1">
      <c r="A87" s="15" t="s">
        <v>125</v>
      </c>
      <c r="B87" s="54" t="s">
        <v>10</v>
      </c>
      <c r="C87" s="54" t="s">
        <v>1</v>
      </c>
      <c r="D87" s="70" t="s">
        <v>126</v>
      </c>
      <c r="E87" s="71"/>
      <c r="F87" s="72"/>
      <c r="G87" s="54" t="s">
        <v>127</v>
      </c>
      <c r="H87" s="52">
        <f t="shared" si="0"/>
        <v>3801</v>
      </c>
    </row>
    <row r="88" spans="1:8" ht="14.25" customHeight="1">
      <c r="A88" s="15" t="s">
        <v>79</v>
      </c>
      <c r="B88" s="33" t="s">
        <v>10</v>
      </c>
      <c r="C88" s="33" t="s">
        <v>1</v>
      </c>
      <c r="D88" s="73" t="s">
        <v>80</v>
      </c>
      <c r="E88" s="74"/>
      <c r="F88" s="75"/>
      <c r="G88" s="33" t="s">
        <v>127</v>
      </c>
      <c r="H88" s="12">
        <f t="shared" si="0"/>
        <v>3801</v>
      </c>
    </row>
    <row r="89" spans="1:8" ht="69" customHeight="1">
      <c r="A89" s="13" t="s">
        <v>64</v>
      </c>
      <c r="B89" s="33" t="s">
        <v>10</v>
      </c>
      <c r="C89" s="33" t="s">
        <v>1</v>
      </c>
      <c r="D89" s="73" t="s">
        <v>102</v>
      </c>
      <c r="E89" s="74"/>
      <c r="F89" s="75"/>
      <c r="G89" s="33" t="s">
        <v>127</v>
      </c>
      <c r="H89" s="12">
        <f t="shared" si="0"/>
        <v>3801</v>
      </c>
    </row>
    <row r="90" spans="1:8" ht="21.75" customHeight="1">
      <c r="A90" s="8" t="s">
        <v>132</v>
      </c>
      <c r="B90" s="33" t="s">
        <v>10</v>
      </c>
      <c r="C90" s="33" t="s">
        <v>1</v>
      </c>
      <c r="D90" s="73" t="s">
        <v>102</v>
      </c>
      <c r="E90" s="74"/>
      <c r="F90" s="75"/>
      <c r="G90" s="33" t="s">
        <v>133</v>
      </c>
      <c r="H90" s="12">
        <f t="shared" si="0"/>
        <v>3801</v>
      </c>
    </row>
    <row r="91" spans="1:8" ht="25.5" customHeight="1">
      <c r="A91" s="8" t="s">
        <v>134</v>
      </c>
      <c r="B91" s="33" t="s">
        <v>10</v>
      </c>
      <c r="C91" s="33" t="s">
        <v>1</v>
      </c>
      <c r="D91" s="73" t="s">
        <v>102</v>
      </c>
      <c r="E91" s="74"/>
      <c r="F91" s="75"/>
      <c r="G91" s="33" t="s">
        <v>135</v>
      </c>
      <c r="H91" s="12">
        <f t="shared" si="0"/>
        <v>3801</v>
      </c>
    </row>
    <row r="92" spans="1:8" ht="21" customHeight="1">
      <c r="A92" s="8" t="s">
        <v>39</v>
      </c>
      <c r="B92" s="35" t="s">
        <v>10</v>
      </c>
      <c r="C92" s="35" t="s">
        <v>1</v>
      </c>
      <c r="D92" s="83" t="s">
        <v>102</v>
      </c>
      <c r="E92" s="84"/>
      <c r="F92" s="85"/>
      <c r="G92" s="35" t="s">
        <v>40</v>
      </c>
      <c r="H92" s="20">
        <v>3801</v>
      </c>
    </row>
    <row r="93" spans="1:8" ht="21" customHeight="1">
      <c r="A93" s="18" t="s">
        <v>11</v>
      </c>
      <c r="B93" s="47" t="s">
        <v>10</v>
      </c>
      <c r="C93" s="47" t="s">
        <v>6</v>
      </c>
      <c r="D93" s="78" t="s">
        <v>138</v>
      </c>
      <c r="E93" s="79"/>
      <c r="F93" s="80"/>
      <c r="G93" s="47" t="s">
        <v>127</v>
      </c>
      <c r="H93" s="41">
        <f>SUM(H94,H100)</f>
        <v>7643000</v>
      </c>
    </row>
    <row r="94" spans="1:8" ht="21" customHeight="1">
      <c r="A94" s="15" t="s">
        <v>125</v>
      </c>
      <c r="B94" s="35" t="s">
        <v>10</v>
      </c>
      <c r="C94" s="35" t="s">
        <v>6</v>
      </c>
      <c r="D94" s="83" t="s">
        <v>126</v>
      </c>
      <c r="E94" s="84"/>
      <c r="F94" s="85"/>
      <c r="G94" s="35" t="s">
        <v>127</v>
      </c>
      <c r="H94" s="20">
        <f>SUM(H95)</f>
        <v>143000</v>
      </c>
    </row>
    <row r="95" spans="1:8" ht="16.5" customHeight="1">
      <c r="A95" s="15" t="s">
        <v>79</v>
      </c>
      <c r="B95" s="34" t="s">
        <v>10</v>
      </c>
      <c r="C95" s="34" t="s">
        <v>6</v>
      </c>
      <c r="D95" s="86" t="s">
        <v>80</v>
      </c>
      <c r="E95" s="87"/>
      <c r="F95" s="88"/>
      <c r="G95" s="34" t="s">
        <v>127</v>
      </c>
      <c r="H95" s="20">
        <f>SUM(H96)</f>
        <v>143000</v>
      </c>
    </row>
    <row r="96" spans="1:8" ht="43.5" customHeight="1">
      <c r="A96" s="13" t="s">
        <v>65</v>
      </c>
      <c r="B96" s="34" t="s">
        <v>10</v>
      </c>
      <c r="C96" s="34" t="s">
        <v>6</v>
      </c>
      <c r="D96" s="86" t="s">
        <v>103</v>
      </c>
      <c r="E96" s="87"/>
      <c r="F96" s="88"/>
      <c r="G96" s="34" t="s">
        <v>127</v>
      </c>
      <c r="H96" s="12">
        <f>SUM(H97)</f>
        <v>143000</v>
      </c>
    </row>
    <row r="97" spans="1:8" ht="22.5">
      <c r="A97" s="8" t="s">
        <v>132</v>
      </c>
      <c r="B97" s="35" t="s">
        <v>10</v>
      </c>
      <c r="C97" s="35" t="s">
        <v>6</v>
      </c>
      <c r="D97" s="86" t="s">
        <v>103</v>
      </c>
      <c r="E97" s="87"/>
      <c r="F97" s="88"/>
      <c r="G97" s="35" t="s">
        <v>133</v>
      </c>
      <c r="H97" s="20">
        <f>SUM(H98)</f>
        <v>143000</v>
      </c>
    </row>
    <row r="98" spans="1:8" ht="22.5">
      <c r="A98" s="8" t="s">
        <v>134</v>
      </c>
      <c r="B98" s="35" t="s">
        <v>10</v>
      </c>
      <c r="C98" s="35" t="s">
        <v>6</v>
      </c>
      <c r="D98" s="86" t="s">
        <v>103</v>
      </c>
      <c r="E98" s="87"/>
      <c r="F98" s="88"/>
      <c r="G98" s="35" t="s">
        <v>135</v>
      </c>
      <c r="H98" s="20">
        <f>SUM(H99)</f>
        <v>143000</v>
      </c>
    </row>
    <row r="99" spans="1:8" ht="25.5" customHeight="1">
      <c r="A99" s="8" t="s">
        <v>39</v>
      </c>
      <c r="B99" s="34" t="s">
        <v>10</v>
      </c>
      <c r="C99" s="34" t="s">
        <v>6</v>
      </c>
      <c r="D99" s="86" t="s">
        <v>103</v>
      </c>
      <c r="E99" s="87"/>
      <c r="F99" s="88"/>
      <c r="G99" s="34" t="s">
        <v>40</v>
      </c>
      <c r="H99" s="12">
        <v>143000</v>
      </c>
    </row>
    <row r="100" spans="1:8" ht="24.75" customHeight="1">
      <c r="A100" s="13" t="s">
        <v>91</v>
      </c>
      <c r="B100" s="34" t="s">
        <v>10</v>
      </c>
      <c r="C100" s="34" t="s">
        <v>6</v>
      </c>
      <c r="D100" s="86" t="s">
        <v>92</v>
      </c>
      <c r="E100" s="87"/>
      <c r="F100" s="88"/>
      <c r="G100" s="34" t="s">
        <v>127</v>
      </c>
      <c r="H100" s="12">
        <f>SUM(H101)</f>
        <v>7500000</v>
      </c>
    </row>
    <row r="101" spans="1:8" ht="46.5" customHeight="1">
      <c r="A101" s="8" t="s">
        <v>104</v>
      </c>
      <c r="B101" s="34" t="s">
        <v>10</v>
      </c>
      <c r="C101" s="34" t="s">
        <v>6</v>
      </c>
      <c r="D101" s="86" t="s">
        <v>105</v>
      </c>
      <c r="E101" s="87"/>
      <c r="F101" s="88"/>
      <c r="G101" s="34" t="s">
        <v>127</v>
      </c>
      <c r="H101" s="12">
        <f>SUM(H102)</f>
        <v>7500000</v>
      </c>
    </row>
    <row r="102" spans="1:8" ht="24" customHeight="1">
      <c r="A102" s="8" t="s">
        <v>132</v>
      </c>
      <c r="B102" s="34" t="s">
        <v>10</v>
      </c>
      <c r="C102" s="34" t="s">
        <v>6</v>
      </c>
      <c r="D102" s="86" t="s">
        <v>105</v>
      </c>
      <c r="E102" s="87"/>
      <c r="F102" s="88"/>
      <c r="G102" s="34" t="s">
        <v>133</v>
      </c>
      <c r="H102" s="12">
        <f>SUM(H103)</f>
        <v>7500000</v>
      </c>
    </row>
    <row r="103" spans="1:8" ht="22.5">
      <c r="A103" s="8" t="s">
        <v>134</v>
      </c>
      <c r="B103" s="34" t="s">
        <v>10</v>
      </c>
      <c r="C103" s="34" t="s">
        <v>6</v>
      </c>
      <c r="D103" s="86" t="s">
        <v>105</v>
      </c>
      <c r="E103" s="87"/>
      <c r="F103" s="88"/>
      <c r="G103" s="34" t="s">
        <v>135</v>
      </c>
      <c r="H103" s="12">
        <f>SUM(H104:H105)</f>
        <v>7500000</v>
      </c>
    </row>
    <row r="104" spans="1:8" ht="22.5">
      <c r="A104" s="8" t="s">
        <v>163</v>
      </c>
      <c r="B104" s="34" t="s">
        <v>10</v>
      </c>
      <c r="C104" s="34" t="s">
        <v>6</v>
      </c>
      <c r="D104" s="86" t="s">
        <v>105</v>
      </c>
      <c r="E104" s="87"/>
      <c r="F104" s="88"/>
      <c r="G104" s="34" t="s">
        <v>53</v>
      </c>
      <c r="H104" s="12">
        <v>4243621.12</v>
      </c>
    </row>
    <row r="105" spans="1:8" ht="22.5">
      <c r="A105" s="8" t="s">
        <v>39</v>
      </c>
      <c r="B105" s="34" t="s">
        <v>10</v>
      </c>
      <c r="C105" s="34" t="s">
        <v>6</v>
      </c>
      <c r="D105" s="86" t="s">
        <v>105</v>
      </c>
      <c r="E105" s="87"/>
      <c r="F105" s="88"/>
      <c r="G105" s="34" t="s">
        <v>40</v>
      </c>
      <c r="H105" s="12">
        <v>3256378.88</v>
      </c>
    </row>
    <row r="106" spans="1:8" ht="12.75" customHeight="1">
      <c r="A106" s="30" t="s">
        <v>18</v>
      </c>
      <c r="B106" s="47" t="s">
        <v>10</v>
      </c>
      <c r="C106" s="47" t="s">
        <v>20</v>
      </c>
      <c r="D106" s="78" t="s">
        <v>138</v>
      </c>
      <c r="E106" s="79"/>
      <c r="F106" s="80"/>
      <c r="G106" s="47" t="s">
        <v>127</v>
      </c>
      <c r="H106" s="41">
        <f>SUM(H107)</f>
        <v>17736576.57</v>
      </c>
    </row>
    <row r="107" spans="1:8" ht="15" customHeight="1">
      <c r="A107" s="16" t="s">
        <v>125</v>
      </c>
      <c r="B107" s="53" t="s">
        <v>10</v>
      </c>
      <c r="C107" s="53" t="s">
        <v>20</v>
      </c>
      <c r="D107" s="109" t="s">
        <v>126</v>
      </c>
      <c r="E107" s="110"/>
      <c r="F107" s="111"/>
      <c r="G107" s="53" t="s">
        <v>127</v>
      </c>
      <c r="H107" s="31">
        <f>SUM(H108,H113,H126,H148)</f>
        <v>17736576.57</v>
      </c>
    </row>
    <row r="108" spans="1:8" ht="34.5" customHeight="1">
      <c r="A108" s="16" t="s">
        <v>128</v>
      </c>
      <c r="B108" s="35" t="s">
        <v>10</v>
      </c>
      <c r="C108" s="35" t="s">
        <v>20</v>
      </c>
      <c r="D108" s="83" t="s">
        <v>129</v>
      </c>
      <c r="E108" s="84"/>
      <c r="F108" s="85"/>
      <c r="G108" s="35" t="s">
        <v>127</v>
      </c>
      <c r="H108" s="20">
        <f>SUM(H109)</f>
        <v>1199982.96</v>
      </c>
    </row>
    <row r="109" spans="1:8" ht="24.75" customHeight="1">
      <c r="A109" s="16" t="s">
        <v>130</v>
      </c>
      <c r="B109" s="35" t="s">
        <v>10</v>
      </c>
      <c r="C109" s="35" t="s">
        <v>20</v>
      </c>
      <c r="D109" s="83" t="s">
        <v>131</v>
      </c>
      <c r="E109" s="84"/>
      <c r="F109" s="85"/>
      <c r="G109" s="35" t="s">
        <v>127</v>
      </c>
      <c r="H109" s="20">
        <f>SUM(H110)</f>
        <v>1199982.96</v>
      </c>
    </row>
    <row r="110" spans="1:8" ht="28.5" customHeight="1">
      <c r="A110" s="8" t="s">
        <v>132</v>
      </c>
      <c r="B110" s="35" t="s">
        <v>10</v>
      </c>
      <c r="C110" s="35" t="s">
        <v>20</v>
      </c>
      <c r="D110" s="83" t="s">
        <v>131</v>
      </c>
      <c r="E110" s="84"/>
      <c r="F110" s="85"/>
      <c r="G110" s="35" t="s">
        <v>133</v>
      </c>
      <c r="H110" s="20">
        <f>SUM(H111)</f>
        <v>1199982.96</v>
      </c>
    </row>
    <row r="111" spans="1:8" ht="24.75" customHeight="1">
      <c r="A111" s="8" t="s">
        <v>134</v>
      </c>
      <c r="B111" s="35" t="s">
        <v>10</v>
      </c>
      <c r="C111" s="35" t="s">
        <v>20</v>
      </c>
      <c r="D111" s="83" t="s">
        <v>131</v>
      </c>
      <c r="E111" s="84"/>
      <c r="F111" s="85"/>
      <c r="G111" s="35" t="s">
        <v>135</v>
      </c>
      <c r="H111" s="20">
        <f>SUM(H112)</f>
        <v>1199982.96</v>
      </c>
    </row>
    <row r="112" spans="1:8" ht="22.5" customHeight="1">
      <c r="A112" s="17" t="s">
        <v>51</v>
      </c>
      <c r="B112" s="35" t="s">
        <v>10</v>
      </c>
      <c r="C112" s="35" t="s">
        <v>20</v>
      </c>
      <c r="D112" s="83" t="s">
        <v>131</v>
      </c>
      <c r="E112" s="84"/>
      <c r="F112" s="85"/>
      <c r="G112" s="35" t="s">
        <v>40</v>
      </c>
      <c r="H112" s="20">
        <v>1199982.96</v>
      </c>
    </row>
    <row r="113" spans="1:8" ht="21.75" customHeight="1">
      <c r="A113" s="29" t="s">
        <v>79</v>
      </c>
      <c r="B113" s="53" t="s">
        <v>10</v>
      </c>
      <c r="C113" s="53" t="s">
        <v>20</v>
      </c>
      <c r="D113" s="109" t="s">
        <v>80</v>
      </c>
      <c r="E113" s="110"/>
      <c r="F113" s="111"/>
      <c r="G113" s="53"/>
      <c r="H113" s="31">
        <f>SUM(H114,H118,H122)</f>
        <v>1192455</v>
      </c>
    </row>
    <row r="114" spans="1:8" s="39" customFormat="1" ht="62.25" customHeight="1">
      <c r="A114" s="28" t="s">
        <v>65</v>
      </c>
      <c r="B114" s="53" t="s">
        <v>10</v>
      </c>
      <c r="C114" s="53" t="s">
        <v>20</v>
      </c>
      <c r="D114" s="109" t="s">
        <v>103</v>
      </c>
      <c r="E114" s="110"/>
      <c r="F114" s="111"/>
      <c r="G114" s="53" t="s">
        <v>127</v>
      </c>
      <c r="H114" s="31">
        <f>SUM(H115)</f>
        <v>100000</v>
      </c>
    </row>
    <row r="115" spans="1:8" ht="23.25" customHeight="1">
      <c r="A115" s="8" t="s">
        <v>132</v>
      </c>
      <c r="B115" s="35" t="s">
        <v>10</v>
      </c>
      <c r="C115" s="35" t="s">
        <v>20</v>
      </c>
      <c r="D115" s="83" t="s">
        <v>103</v>
      </c>
      <c r="E115" s="84"/>
      <c r="F115" s="85"/>
      <c r="G115" s="35" t="s">
        <v>133</v>
      </c>
      <c r="H115" s="20">
        <f>SUM(H116)</f>
        <v>100000</v>
      </c>
    </row>
    <row r="116" spans="1:8" ht="14.25" customHeight="1">
      <c r="A116" s="8" t="s">
        <v>134</v>
      </c>
      <c r="B116" s="35" t="s">
        <v>10</v>
      </c>
      <c r="C116" s="35" t="s">
        <v>20</v>
      </c>
      <c r="D116" s="83" t="s">
        <v>103</v>
      </c>
      <c r="E116" s="84"/>
      <c r="F116" s="85"/>
      <c r="G116" s="35" t="s">
        <v>135</v>
      </c>
      <c r="H116" s="20">
        <f>SUM(H117)</f>
        <v>100000</v>
      </c>
    </row>
    <row r="117" spans="1:8" ht="24.75" customHeight="1">
      <c r="A117" s="8" t="s">
        <v>39</v>
      </c>
      <c r="B117" s="35" t="s">
        <v>10</v>
      </c>
      <c r="C117" s="35" t="s">
        <v>20</v>
      </c>
      <c r="D117" s="83" t="s">
        <v>103</v>
      </c>
      <c r="E117" s="84"/>
      <c r="F117" s="85"/>
      <c r="G117" s="35" t="s">
        <v>40</v>
      </c>
      <c r="H117" s="20">
        <v>100000</v>
      </c>
    </row>
    <row r="118" spans="1:8" ht="21" customHeight="1">
      <c r="A118" s="28" t="s">
        <v>67</v>
      </c>
      <c r="B118" s="53" t="s">
        <v>10</v>
      </c>
      <c r="C118" s="53" t="s">
        <v>20</v>
      </c>
      <c r="D118" s="109" t="s">
        <v>106</v>
      </c>
      <c r="E118" s="110"/>
      <c r="F118" s="111"/>
      <c r="G118" s="53" t="s">
        <v>127</v>
      </c>
      <c r="H118" s="31">
        <f>SUM(H119)</f>
        <v>1000000</v>
      </c>
    </row>
    <row r="119" spans="1:8" ht="14.25" customHeight="1">
      <c r="A119" s="8" t="s">
        <v>132</v>
      </c>
      <c r="B119" s="35" t="s">
        <v>10</v>
      </c>
      <c r="C119" s="35" t="s">
        <v>20</v>
      </c>
      <c r="D119" s="83" t="s">
        <v>106</v>
      </c>
      <c r="E119" s="84"/>
      <c r="F119" s="85"/>
      <c r="G119" s="35" t="s">
        <v>133</v>
      </c>
      <c r="H119" s="20">
        <f>SUM(H120)</f>
        <v>1000000</v>
      </c>
    </row>
    <row r="120" spans="1:8" ht="45" customHeight="1">
      <c r="A120" s="8" t="s">
        <v>134</v>
      </c>
      <c r="B120" s="35" t="s">
        <v>10</v>
      </c>
      <c r="C120" s="35" t="s">
        <v>20</v>
      </c>
      <c r="D120" s="83" t="s">
        <v>106</v>
      </c>
      <c r="E120" s="84"/>
      <c r="F120" s="85"/>
      <c r="G120" s="35" t="s">
        <v>135</v>
      </c>
      <c r="H120" s="20">
        <f>SUM(H121)</f>
        <v>1000000</v>
      </c>
    </row>
    <row r="121" spans="1:8" ht="21" customHeight="1">
      <c r="A121" s="8" t="s">
        <v>39</v>
      </c>
      <c r="B121" s="35" t="s">
        <v>10</v>
      </c>
      <c r="C121" s="35" t="s">
        <v>20</v>
      </c>
      <c r="D121" s="83" t="s">
        <v>106</v>
      </c>
      <c r="E121" s="84"/>
      <c r="F121" s="85"/>
      <c r="G121" s="35" t="s">
        <v>40</v>
      </c>
      <c r="H121" s="20">
        <v>1000000</v>
      </c>
    </row>
    <row r="122" spans="1:8" ht="21" customHeight="1">
      <c r="A122" s="28" t="s">
        <v>66</v>
      </c>
      <c r="B122" s="53" t="s">
        <v>10</v>
      </c>
      <c r="C122" s="53" t="s">
        <v>20</v>
      </c>
      <c r="D122" s="109" t="s">
        <v>107</v>
      </c>
      <c r="E122" s="110"/>
      <c r="F122" s="111"/>
      <c r="G122" s="53" t="s">
        <v>127</v>
      </c>
      <c r="H122" s="31">
        <f>SUM(H123)</f>
        <v>92455</v>
      </c>
    </row>
    <row r="123" spans="1:8" ht="21" customHeight="1">
      <c r="A123" s="8" t="s">
        <v>132</v>
      </c>
      <c r="B123" s="35" t="s">
        <v>10</v>
      </c>
      <c r="C123" s="35" t="s">
        <v>20</v>
      </c>
      <c r="D123" s="83" t="s">
        <v>107</v>
      </c>
      <c r="E123" s="84"/>
      <c r="F123" s="85"/>
      <c r="G123" s="35" t="s">
        <v>133</v>
      </c>
      <c r="H123" s="20">
        <f>SUM(H124)</f>
        <v>92455</v>
      </c>
    </row>
    <row r="124" spans="1:8" ht="24" customHeight="1">
      <c r="A124" s="8" t="s">
        <v>134</v>
      </c>
      <c r="B124" s="35" t="s">
        <v>10</v>
      </c>
      <c r="C124" s="35" t="s">
        <v>20</v>
      </c>
      <c r="D124" s="83" t="s">
        <v>107</v>
      </c>
      <c r="E124" s="84"/>
      <c r="F124" s="85"/>
      <c r="G124" s="35" t="s">
        <v>135</v>
      </c>
      <c r="H124" s="20">
        <f>SUM(H125)</f>
        <v>92455</v>
      </c>
    </row>
    <row r="125" spans="1:8" ht="21" customHeight="1">
      <c r="A125" s="8" t="s">
        <v>39</v>
      </c>
      <c r="B125" s="35" t="s">
        <v>10</v>
      </c>
      <c r="C125" s="35" t="s">
        <v>20</v>
      </c>
      <c r="D125" s="83" t="s">
        <v>107</v>
      </c>
      <c r="E125" s="84"/>
      <c r="F125" s="85"/>
      <c r="G125" s="35" t="s">
        <v>40</v>
      </c>
      <c r="H125" s="20">
        <v>92455</v>
      </c>
    </row>
    <row r="126" spans="1:8" ht="24" customHeight="1">
      <c r="A126" s="28" t="s">
        <v>91</v>
      </c>
      <c r="B126" s="53" t="s">
        <v>10</v>
      </c>
      <c r="C126" s="53" t="s">
        <v>20</v>
      </c>
      <c r="D126" s="109" t="s">
        <v>92</v>
      </c>
      <c r="E126" s="110"/>
      <c r="F126" s="111"/>
      <c r="G126" s="53" t="s">
        <v>127</v>
      </c>
      <c r="H126" s="31">
        <f>SUM(H127,H131,H135,H140,H144)</f>
        <v>13046617.04</v>
      </c>
    </row>
    <row r="127" spans="1:8" ht="0.75" customHeight="1" hidden="1">
      <c r="A127" s="51" t="s">
        <v>19</v>
      </c>
      <c r="B127" s="36" t="s">
        <v>10</v>
      </c>
      <c r="C127" s="36" t="s">
        <v>20</v>
      </c>
      <c r="D127" s="112" t="s">
        <v>108</v>
      </c>
      <c r="E127" s="113"/>
      <c r="F127" s="114"/>
      <c r="G127" s="36" t="s">
        <v>127</v>
      </c>
      <c r="H127" s="31">
        <f>SUM(H128)</f>
        <v>4600000</v>
      </c>
    </row>
    <row r="128" spans="1:8" ht="15" customHeight="1" hidden="1">
      <c r="A128" s="8" t="s">
        <v>132</v>
      </c>
      <c r="B128" s="37" t="s">
        <v>10</v>
      </c>
      <c r="C128" s="37" t="s">
        <v>20</v>
      </c>
      <c r="D128" s="86" t="s">
        <v>108</v>
      </c>
      <c r="E128" s="87"/>
      <c r="F128" s="88"/>
      <c r="G128" s="34" t="s">
        <v>133</v>
      </c>
      <c r="H128" s="20">
        <f>SUM(H129)</f>
        <v>4600000</v>
      </c>
    </row>
    <row r="129" spans="1:8" ht="24" customHeight="1" hidden="1">
      <c r="A129" s="8" t="s">
        <v>134</v>
      </c>
      <c r="B129" s="37" t="s">
        <v>10</v>
      </c>
      <c r="C129" s="37" t="s">
        <v>20</v>
      </c>
      <c r="D129" s="86" t="s">
        <v>108</v>
      </c>
      <c r="E129" s="87"/>
      <c r="F129" s="88"/>
      <c r="G129" s="34" t="s">
        <v>135</v>
      </c>
      <c r="H129" s="20">
        <f>SUM(H130)</f>
        <v>4600000</v>
      </c>
    </row>
    <row r="130" spans="1:8" ht="12.75" customHeight="1" hidden="1">
      <c r="A130" s="8" t="s">
        <v>39</v>
      </c>
      <c r="B130" s="34" t="s">
        <v>10</v>
      </c>
      <c r="C130" s="34" t="s">
        <v>20</v>
      </c>
      <c r="D130" s="86" t="s">
        <v>108</v>
      </c>
      <c r="E130" s="87"/>
      <c r="F130" s="88"/>
      <c r="G130" s="34" t="s">
        <v>40</v>
      </c>
      <c r="H130" s="12">
        <v>4600000</v>
      </c>
    </row>
    <row r="131" spans="1:8" ht="46.5" customHeight="1" hidden="1">
      <c r="A131" s="57" t="s">
        <v>21</v>
      </c>
      <c r="B131" s="36" t="s">
        <v>10</v>
      </c>
      <c r="C131" s="36" t="s">
        <v>20</v>
      </c>
      <c r="D131" s="112" t="s">
        <v>109</v>
      </c>
      <c r="E131" s="113"/>
      <c r="F131" s="114"/>
      <c r="G131" s="36" t="s">
        <v>127</v>
      </c>
      <c r="H131" s="31">
        <f>SUM(H132)</f>
        <v>600000</v>
      </c>
    </row>
    <row r="132" spans="1:8" ht="21.75" customHeight="1" hidden="1">
      <c r="A132" s="8" t="s">
        <v>132</v>
      </c>
      <c r="B132" s="34" t="s">
        <v>10</v>
      </c>
      <c r="C132" s="34" t="s">
        <v>20</v>
      </c>
      <c r="D132" s="86" t="s">
        <v>109</v>
      </c>
      <c r="E132" s="87"/>
      <c r="F132" s="88"/>
      <c r="G132" s="34" t="s">
        <v>133</v>
      </c>
      <c r="H132" s="20">
        <f>SUM(H133)</f>
        <v>600000</v>
      </c>
    </row>
    <row r="133" spans="1:8" ht="15.75" customHeight="1" hidden="1">
      <c r="A133" s="8" t="s">
        <v>134</v>
      </c>
      <c r="B133" s="34" t="s">
        <v>10</v>
      </c>
      <c r="C133" s="34" t="s">
        <v>20</v>
      </c>
      <c r="D133" s="86" t="s">
        <v>109</v>
      </c>
      <c r="E133" s="87"/>
      <c r="F133" s="88"/>
      <c r="G133" s="34" t="s">
        <v>135</v>
      </c>
      <c r="H133" s="20">
        <f>SUM(H134)</f>
        <v>600000</v>
      </c>
    </row>
    <row r="134" spans="1:8" ht="12.75" customHeight="1" hidden="1">
      <c r="A134" s="8" t="s">
        <v>39</v>
      </c>
      <c r="B134" s="35" t="s">
        <v>10</v>
      </c>
      <c r="C134" s="35" t="s">
        <v>20</v>
      </c>
      <c r="D134" s="86" t="s">
        <v>109</v>
      </c>
      <c r="E134" s="87"/>
      <c r="F134" s="88"/>
      <c r="G134" s="35" t="s">
        <v>40</v>
      </c>
      <c r="H134" s="20">
        <v>600000</v>
      </c>
    </row>
    <row r="135" spans="1:8" ht="12.75" customHeight="1" hidden="1">
      <c r="A135" s="21" t="s">
        <v>110</v>
      </c>
      <c r="B135" s="36" t="s">
        <v>10</v>
      </c>
      <c r="C135" s="36" t="s">
        <v>20</v>
      </c>
      <c r="D135" s="112" t="s">
        <v>111</v>
      </c>
      <c r="E135" s="113"/>
      <c r="F135" s="114"/>
      <c r="G135" s="36" t="s">
        <v>127</v>
      </c>
      <c r="H135" s="31">
        <f>SUM(H136)</f>
        <v>4000000</v>
      </c>
    </row>
    <row r="136" spans="1:8" ht="12.75" customHeight="1" hidden="1">
      <c r="A136" s="8" t="s">
        <v>132</v>
      </c>
      <c r="B136" s="37" t="s">
        <v>10</v>
      </c>
      <c r="C136" s="37" t="s">
        <v>20</v>
      </c>
      <c r="D136" s="86" t="s">
        <v>111</v>
      </c>
      <c r="E136" s="87"/>
      <c r="F136" s="88"/>
      <c r="G136" s="34" t="s">
        <v>133</v>
      </c>
      <c r="H136" s="20">
        <f>SUM(H137)</f>
        <v>4000000</v>
      </c>
    </row>
    <row r="137" spans="1:8" ht="12.75" customHeight="1" hidden="1">
      <c r="A137" s="8" t="s">
        <v>134</v>
      </c>
      <c r="B137" s="37" t="s">
        <v>10</v>
      </c>
      <c r="C137" s="37" t="s">
        <v>20</v>
      </c>
      <c r="D137" s="86" t="s">
        <v>111</v>
      </c>
      <c r="E137" s="87"/>
      <c r="F137" s="88"/>
      <c r="G137" s="34" t="s">
        <v>135</v>
      </c>
      <c r="H137" s="20">
        <f>SUM(H138:H139)</f>
        <v>4000000</v>
      </c>
    </row>
    <row r="138" spans="1:8" ht="13.5" customHeight="1">
      <c r="A138" s="17" t="s">
        <v>51</v>
      </c>
      <c r="B138" s="34" t="s">
        <v>10</v>
      </c>
      <c r="C138" s="34" t="s">
        <v>20</v>
      </c>
      <c r="D138" s="86" t="s">
        <v>111</v>
      </c>
      <c r="E138" s="87"/>
      <c r="F138" s="88"/>
      <c r="G138" s="34" t="s">
        <v>53</v>
      </c>
      <c r="H138" s="20">
        <v>3000000</v>
      </c>
    </row>
    <row r="139" spans="1:8" ht="24" customHeight="1">
      <c r="A139" s="8" t="s">
        <v>39</v>
      </c>
      <c r="B139" s="34" t="s">
        <v>10</v>
      </c>
      <c r="C139" s="34" t="s">
        <v>20</v>
      </c>
      <c r="D139" s="86" t="s">
        <v>111</v>
      </c>
      <c r="E139" s="87"/>
      <c r="F139" s="88"/>
      <c r="G139" s="34" t="s">
        <v>40</v>
      </c>
      <c r="H139" s="12">
        <v>1000000</v>
      </c>
    </row>
    <row r="140" spans="1:8" ht="12.75">
      <c r="A140" s="21" t="s">
        <v>68</v>
      </c>
      <c r="B140" s="53" t="s">
        <v>23</v>
      </c>
      <c r="C140" s="53" t="s">
        <v>20</v>
      </c>
      <c r="D140" s="109" t="s">
        <v>112</v>
      </c>
      <c r="E140" s="110"/>
      <c r="F140" s="111"/>
      <c r="G140" s="53" t="s">
        <v>127</v>
      </c>
      <c r="H140" s="31">
        <f>SUM(H141)</f>
        <v>3835000</v>
      </c>
    </row>
    <row r="141" spans="1:8" ht="22.5">
      <c r="A141" s="8" t="s">
        <v>132</v>
      </c>
      <c r="B141" s="35" t="s">
        <v>10</v>
      </c>
      <c r="C141" s="35" t="s">
        <v>20</v>
      </c>
      <c r="D141" s="83" t="s">
        <v>112</v>
      </c>
      <c r="E141" s="84"/>
      <c r="F141" s="85"/>
      <c r="G141" s="35" t="s">
        <v>133</v>
      </c>
      <c r="H141" s="20">
        <f>SUM(H142)</f>
        <v>3835000</v>
      </c>
    </row>
    <row r="142" spans="1:8" ht="22.5">
      <c r="A142" s="8" t="s">
        <v>134</v>
      </c>
      <c r="B142" s="35" t="s">
        <v>10</v>
      </c>
      <c r="C142" s="35" t="s">
        <v>20</v>
      </c>
      <c r="D142" s="83" t="s">
        <v>112</v>
      </c>
      <c r="E142" s="84"/>
      <c r="F142" s="85"/>
      <c r="G142" s="35" t="s">
        <v>135</v>
      </c>
      <c r="H142" s="20">
        <f>SUM(H143)</f>
        <v>3835000</v>
      </c>
    </row>
    <row r="143" spans="1:8" ht="22.5">
      <c r="A143" s="8" t="s">
        <v>39</v>
      </c>
      <c r="B143" s="35" t="s">
        <v>10</v>
      </c>
      <c r="C143" s="35" t="s">
        <v>20</v>
      </c>
      <c r="D143" s="83" t="s">
        <v>112</v>
      </c>
      <c r="E143" s="84"/>
      <c r="F143" s="85"/>
      <c r="G143" s="35" t="s">
        <v>40</v>
      </c>
      <c r="H143" s="20">
        <v>3835000</v>
      </c>
    </row>
    <row r="144" spans="1:8" ht="22.5">
      <c r="A144" s="51" t="s">
        <v>136</v>
      </c>
      <c r="B144" s="53" t="s">
        <v>10</v>
      </c>
      <c r="C144" s="53" t="s">
        <v>20</v>
      </c>
      <c r="D144" s="109" t="s">
        <v>173</v>
      </c>
      <c r="E144" s="110"/>
      <c r="F144" s="111"/>
      <c r="G144" s="53" t="s">
        <v>127</v>
      </c>
      <c r="H144" s="31">
        <f>SUM(H145)</f>
        <v>11617.04</v>
      </c>
    </row>
    <row r="145" spans="1:8" ht="22.5">
      <c r="A145" s="66" t="s">
        <v>132</v>
      </c>
      <c r="B145" s="35" t="s">
        <v>10</v>
      </c>
      <c r="C145" s="35" t="s">
        <v>20</v>
      </c>
      <c r="D145" s="83" t="s">
        <v>173</v>
      </c>
      <c r="E145" s="84"/>
      <c r="F145" s="85"/>
      <c r="G145" s="35" t="s">
        <v>133</v>
      </c>
      <c r="H145" s="20">
        <f>SUM(H146)</f>
        <v>11617.04</v>
      </c>
    </row>
    <row r="146" spans="1:8" ht="22.5">
      <c r="A146" s="8" t="s">
        <v>134</v>
      </c>
      <c r="B146" s="35" t="s">
        <v>10</v>
      </c>
      <c r="C146" s="35" t="s">
        <v>20</v>
      </c>
      <c r="D146" s="83" t="s">
        <v>173</v>
      </c>
      <c r="E146" s="84"/>
      <c r="F146" s="85"/>
      <c r="G146" s="35" t="s">
        <v>135</v>
      </c>
      <c r="H146" s="20">
        <f>SUM(H147)</f>
        <v>11617.04</v>
      </c>
    </row>
    <row r="147" spans="1:8" ht="22.5">
      <c r="A147" s="17" t="s">
        <v>51</v>
      </c>
      <c r="B147" s="35" t="s">
        <v>10</v>
      </c>
      <c r="C147" s="35" t="s">
        <v>20</v>
      </c>
      <c r="D147" s="83" t="s">
        <v>173</v>
      </c>
      <c r="E147" s="84"/>
      <c r="F147" s="85"/>
      <c r="G147" s="35" t="s">
        <v>40</v>
      </c>
      <c r="H147" s="20">
        <v>11617.04</v>
      </c>
    </row>
    <row r="148" spans="1:8" ht="22.5">
      <c r="A148" s="51" t="s">
        <v>136</v>
      </c>
      <c r="B148" s="53" t="s">
        <v>10</v>
      </c>
      <c r="C148" s="53" t="s">
        <v>20</v>
      </c>
      <c r="D148" s="109" t="s">
        <v>177</v>
      </c>
      <c r="E148" s="110"/>
      <c r="F148" s="111"/>
      <c r="G148" s="53" t="s">
        <v>127</v>
      </c>
      <c r="H148" s="31">
        <f>SUM(H149)</f>
        <v>2297521.57</v>
      </c>
    </row>
    <row r="149" spans="1:8" ht="22.5">
      <c r="A149" s="66" t="s">
        <v>132</v>
      </c>
      <c r="B149" s="35" t="s">
        <v>10</v>
      </c>
      <c r="C149" s="35" t="s">
        <v>20</v>
      </c>
      <c r="D149" s="83" t="s">
        <v>177</v>
      </c>
      <c r="E149" s="84"/>
      <c r="F149" s="85"/>
      <c r="G149" s="35" t="s">
        <v>133</v>
      </c>
      <c r="H149" s="20">
        <f>SUM(H150)</f>
        <v>2297521.57</v>
      </c>
    </row>
    <row r="150" spans="1:8" ht="22.5">
      <c r="A150" s="8" t="s">
        <v>134</v>
      </c>
      <c r="B150" s="35" t="s">
        <v>10</v>
      </c>
      <c r="C150" s="35" t="s">
        <v>20</v>
      </c>
      <c r="D150" s="83" t="s">
        <v>177</v>
      </c>
      <c r="E150" s="84"/>
      <c r="F150" s="85"/>
      <c r="G150" s="35" t="s">
        <v>135</v>
      </c>
      <c r="H150" s="20">
        <f>SUM(H151)</f>
        <v>2297521.57</v>
      </c>
    </row>
    <row r="151" spans="1:8" ht="22.5">
      <c r="A151" s="17" t="s">
        <v>51</v>
      </c>
      <c r="B151" s="35" t="s">
        <v>10</v>
      </c>
      <c r="C151" s="35" t="s">
        <v>20</v>
      </c>
      <c r="D151" s="83" t="s">
        <v>177</v>
      </c>
      <c r="E151" s="84"/>
      <c r="F151" s="85"/>
      <c r="G151" s="35" t="s">
        <v>40</v>
      </c>
      <c r="H151" s="20">
        <v>2297521.57</v>
      </c>
    </row>
    <row r="152" spans="1:8" ht="12.75">
      <c r="A152" s="58" t="s">
        <v>22</v>
      </c>
      <c r="B152" s="46" t="s">
        <v>10</v>
      </c>
      <c r="C152" s="46" t="s">
        <v>10</v>
      </c>
      <c r="D152" s="103" t="s">
        <v>138</v>
      </c>
      <c r="E152" s="104"/>
      <c r="F152" s="105"/>
      <c r="G152" s="46" t="s">
        <v>127</v>
      </c>
      <c r="H152" s="19">
        <f>SUM(H153)</f>
        <v>1000000</v>
      </c>
    </row>
    <row r="153" spans="1:8" ht="12.75">
      <c r="A153" s="16" t="s">
        <v>125</v>
      </c>
      <c r="B153" s="59" t="s">
        <v>10</v>
      </c>
      <c r="C153" s="59" t="s">
        <v>10</v>
      </c>
      <c r="D153" s="115" t="s">
        <v>126</v>
      </c>
      <c r="E153" s="116"/>
      <c r="F153" s="117"/>
      <c r="G153" s="59" t="s">
        <v>127</v>
      </c>
      <c r="H153" s="60">
        <f>SUM(H155,H159)</f>
        <v>1000000</v>
      </c>
    </row>
    <row r="154" spans="1:8" ht="12.75">
      <c r="A154" s="17" t="s">
        <v>79</v>
      </c>
      <c r="B154" s="34" t="s">
        <v>10</v>
      </c>
      <c r="C154" s="34" t="s">
        <v>10</v>
      </c>
      <c r="D154" s="86" t="s">
        <v>80</v>
      </c>
      <c r="E154" s="87"/>
      <c r="F154" s="88"/>
      <c r="G154" s="34" t="s">
        <v>127</v>
      </c>
      <c r="H154" s="27">
        <f>SUM(H155)</f>
        <v>600000</v>
      </c>
    </row>
    <row r="155" spans="1:8" ht="56.25">
      <c r="A155" s="28" t="s">
        <v>65</v>
      </c>
      <c r="B155" s="36" t="s">
        <v>10</v>
      </c>
      <c r="C155" s="36" t="s">
        <v>10</v>
      </c>
      <c r="D155" s="112" t="s">
        <v>103</v>
      </c>
      <c r="E155" s="113"/>
      <c r="F155" s="114"/>
      <c r="G155" s="36" t="s">
        <v>127</v>
      </c>
      <c r="H155" s="24">
        <f>SUM(H156)</f>
        <v>600000</v>
      </c>
    </row>
    <row r="156" spans="1:8" ht="22.5">
      <c r="A156" s="8" t="s">
        <v>132</v>
      </c>
      <c r="B156" s="34" t="s">
        <v>10</v>
      </c>
      <c r="C156" s="34" t="s">
        <v>10</v>
      </c>
      <c r="D156" s="86" t="s">
        <v>103</v>
      </c>
      <c r="E156" s="87"/>
      <c r="F156" s="88"/>
      <c r="G156" s="34" t="s">
        <v>133</v>
      </c>
      <c r="H156" s="12">
        <f>SUM(H157)</f>
        <v>600000</v>
      </c>
    </row>
    <row r="157" spans="1:8" ht="22.5">
      <c r="A157" s="8" t="s">
        <v>134</v>
      </c>
      <c r="B157" s="34" t="s">
        <v>10</v>
      </c>
      <c r="C157" s="34" t="s">
        <v>10</v>
      </c>
      <c r="D157" s="86" t="s">
        <v>103</v>
      </c>
      <c r="E157" s="87"/>
      <c r="F157" s="88"/>
      <c r="G157" s="34" t="s">
        <v>135</v>
      </c>
      <c r="H157" s="12">
        <f>SUM(H158)</f>
        <v>600000</v>
      </c>
    </row>
    <row r="158" spans="1:8" ht="22.5">
      <c r="A158" s="8" t="s">
        <v>39</v>
      </c>
      <c r="B158" s="34" t="s">
        <v>10</v>
      </c>
      <c r="C158" s="34" t="s">
        <v>10</v>
      </c>
      <c r="D158" s="86" t="s">
        <v>103</v>
      </c>
      <c r="E158" s="87"/>
      <c r="F158" s="88"/>
      <c r="G158" s="34" t="s">
        <v>40</v>
      </c>
      <c r="H158" s="12">
        <v>600000</v>
      </c>
    </row>
    <row r="159" spans="1:8" ht="12.75">
      <c r="A159" s="21" t="s">
        <v>146</v>
      </c>
      <c r="B159" s="36" t="s">
        <v>10</v>
      </c>
      <c r="C159" s="36" t="s">
        <v>10</v>
      </c>
      <c r="D159" s="112" t="s">
        <v>113</v>
      </c>
      <c r="E159" s="113"/>
      <c r="F159" s="114"/>
      <c r="G159" s="36" t="s">
        <v>127</v>
      </c>
      <c r="H159" s="24">
        <f>SUM(H160)</f>
        <v>400000</v>
      </c>
    </row>
    <row r="160" spans="1:8" ht="12.75">
      <c r="A160" s="8" t="s">
        <v>114</v>
      </c>
      <c r="B160" s="34" t="s">
        <v>10</v>
      </c>
      <c r="C160" s="34" t="s">
        <v>10</v>
      </c>
      <c r="D160" s="86" t="s">
        <v>115</v>
      </c>
      <c r="E160" s="87"/>
      <c r="F160" s="88"/>
      <c r="G160" s="34" t="s">
        <v>127</v>
      </c>
      <c r="H160" s="12">
        <f>SUM(H161)</f>
        <v>400000</v>
      </c>
    </row>
    <row r="161" spans="1:8" ht="22.5">
      <c r="A161" s="8" t="s">
        <v>147</v>
      </c>
      <c r="B161" s="34" t="s">
        <v>10</v>
      </c>
      <c r="C161" s="34" t="s">
        <v>10</v>
      </c>
      <c r="D161" s="86" t="s">
        <v>115</v>
      </c>
      <c r="E161" s="87"/>
      <c r="F161" s="88"/>
      <c r="G161" s="34" t="s">
        <v>148</v>
      </c>
      <c r="H161" s="12">
        <f>SUM(H162)</f>
        <v>400000</v>
      </c>
    </row>
    <row r="162" spans="1:8" ht="12.75">
      <c r="A162" s="8" t="s">
        <v>149</v>
      </c>
      <c r="B162" s="34" t="s">
        <v>10</v>
      </c>
      <c r="C162" s="34" t="s">
        <v>10</v>
      </c>
      <c r="D162" s="86" t="s">
        <v>115</v>
      </c>
      <c r="E162" s="87"/>
      <c r="F162" s="88"/>
      <c r="G162" s="34" t="s">
        <v>150</v>
      </c>
      <c r="H162" s="12">
        <f>SUM(H163)</f>
        <v>400000</v>
      </c>
    </row>
    <row r="163" spans="1:8" ht="22.5">
      <c r="A163" s="8" t="s">
        <v>151</v>
      </c>
      <c r="B163" s="34" t="s">
        <v>10</v>
      </c>
      <c r="C163" s="34" t="s">
        <v>10</v>
      </c>
      <c r="D163" s="86" t="s">
        <v>115</v>
      </c>
      <c r="E163" s="87"/>
      <c r="F163" s="88"/>
      <c r="G163" s="34" t="s">
        <v>54</v>
      </c>
      <c r="H163" s="12">
        <v>400000</v>
      </c>
    </row>
    <row r="164" spans="1:8" ht="12.75">
      <c r="A164" s="50" t="s">
        <v>69</v>
      </c>
      <c r="B164" s="46" t="s">
        <v>14</v>
      </c>
      <c r="C164" s="46" t="s">
        <v>7</v>
      </c>
      <c r="D164" s="103" t="s">
        <v>138</v>
      </c>
      <c r="E164" s="104"/>
      <c r="F164" s="105"/>
      <c r="G164" s="46" t="s">
        <v>127</v>
      </c>
      <c r="H164" s="19">
        <f>H165</f>
        <v>743332.2</v>
      </c>
    </row>
    <row r="165" spans="1:8" ht="22.5">
      <c r="A165" s="15" t="s">
        <v>70</v>
      </c>
      <c r="B165" s="47" t="s">
        <v>14</v>
      </c>
      <c r="C165" s="47" t="s">
        <v>8</v>
      </c>
      <c r="D165" s="78" t="s">
        <v>138</v>
      </c>
      <c r="E165" s="79"/>
      <c r="F165" s="80"/>
      <c r="G165" s="47" t="s">
        <v>127</v>
      </c>
      <c r="H165" s="41">
        <f>SUM(H166)</f>
        <v>743332.2</v>
      </c>
    </row>
    <row r="166" spans="1:8" ht="12.75">
      <c r="A166" s="16" t="s">
        <v>152</v>
      </c>
      <c r="B166" s="34" t="s">
        <v>14</v>
      </c>
      <c r="C166" s="34" t="s">
        <v>8</v>
      </c>
      <c r="D166" s="86" t="s">
        <v>138</v>
      </c>
      <c r="E166" s="87"/>
      <c r="F166" s="88"/>
      <c r="G166" s="34" t="s">
        <v>127</v>
      </c>
      <c r="H166" s="9">
        <f>SUM(H172:H173)</f>
        <v>743332.2</v>
      </c>
    </row>
    <row r="167" spans="1:8" ht="12.75">
      <c r="A167" s="16" t="s">
        <v>125</v>
      </c>
      <c r="B167" s="34" t="s">
        <v>14</v>
      </c>
      <c r="C167" s="34" t="s">
        <v>8</v>
      </c>
      <c r="D167" s="86" t="s">
        <v>126</v>
      </c>
      <c r="E167" s="87"/>
      <c r="F167" s="88"/>
      <c r="G167" s="34" t="s">
        <v>127</v>
      </c>
      <c r="H167" s="9">
        <f>SUM(H168)</f>
        <v>743332.2</v>
      </c>
    </row>
    <row r="168" spans="1:8" ht="12.75">
      <c r="A168" s="16" t="s">
        <v>91</v>
      </c>
      <c r="B168" s="34" t="s">
        <v>14</v>
      </c>
      <c r="C168" s="34" t="s">
        <v>8</v>
      </c>
      <c r="D168" s="86" t="s">
        <v>92</v>
      </c>
      <c r="E168" s="87"/>
      <c r="F168" s="88"/>
      <c r="G168" s="34" t="s">
        <v>127</v>
      </c>
      <c r="H168" s="9">
        <f>SUM(H169)</f>
        <v>743332.2</v>
      </c>
    </row>
    <row r="169" spans="1:8" ht="12.75">
      <c r="A169" s="16" t="s">
        <v>153</v>
      </c>
      <c r="B169" s="34" t="s">
        <v>14</v>
      </c>
      <c r="C169" s="34" t="s">
        <v>8</v>
      </c>
      <c r="D169" s="86" t="s">
        <v>116</v>
      </c>
      <c r="E169" s="87"/>
      <c r="F169" s="88"/>
      <c r="G169" s="34" t="s">
        <v>127</v>
      </c>
      <c r="H169" s="9">
        <f>SUM(H170)</f>
        <v>743332.2</v>
      </c>
    </row>
    <row r="170" spans="1:8" ht="22.5">
      <c r="A170" s="8" t="s">
        <v>132</v>
      </c>
      <c r="B170" s="34" t="s">
        <v>14</v>
      </c>
      <c r="C170" s="34" t="s">
        <v>8</v>
      </c>
      <c r="D170" s="86" t="s">
        <v>116</v>
      </c>
      <c r="E170" s="87"/>
      <c r="F170" s="88"/>
      <c r="G170" s="34" t="s">
        <v>133</v>
      </c>
      <c r="H170" s="9">
        <f>SUM(H171)</f>
        <v>743332.2</v>
      </c>
    </row>
    <row r="171" spans="1:8" ht="22.5">
      <c r="A171" s="8" t="s">
        <v>134</v>
      </c>
      <c r="B171" s="34" t="s">
        <v>14</v>
      </c>
      <c r="C171" s="34" t="s">
        <v>8</v>
      </c>
      <c r="D171" s="86" t="s">
        <v>116</v>
      </c>
      <c r="E171" s="87"/>
      <c r="F171" s="88"/>
      <c r="G171" s="34" t="s">
        <v>135</v>
      </c>
      <c r="H171" s="9">
        <f>SUM(H172:H173)</f>
        <v>743332.2</v>
      </c>
    </row>
    <row r="172" spans="1:8" ht="22.5">
      <c r="A172" s="15" t="s">
        <v>59</v>
      </c>
      <c r="B172" s="34" t="s">
        <v>14</v>
      </c>
      <c r="C172" s="34" t="s">
        <v>8</v>
      </c>
      <c r="D172" s="86" t="s">
        <v>116</v>
      </c>
      <c r="E172" s="87"/>
      <c r="F172" s="88"/>
      <c r="G172" s="34" t="s">
        <v>46</v>
      </c>
      <c r="H172" s="12">
        <v>48000</v>
      </c>
    </row>
    <row r="173" spans="1:8" ht="22.5">
      <c r="A173" s="8" t="s">
        <v>39</v>
      </c>
      <c r="B173" s="34" t="s">
        <v>14</v>
      </c>
      <c r="C173" s="34" t="s">
        <v>8</v>
      </c>
      <c r="D173" s="86" t="s">
        <v>116</v>
      </c>
      <c r="E173" s="87"/>
      <c r="F173" s="88"/>
      <c r="G173" s="34" t="s">
        <v>40</v>
      </c>
      <c r="H173" s="26">
        <v>695332.2</v>
      </c>
    </row>
    <row r="174" spans="1:8" ht="12.75">
      <c r="A174" s="43" t="s">
        <v>119</v>
      </c>
      <c r="B174" s="42" t="s">
        <v>25</v>
      </c>
      <c r="C174" s="42" t="s">
        <v>7</v>
      </c>
      <c r="D174" s="118" t="s">
        <v>154</v>
      </c>
      <c r="E174" s="119"/>
      <c r="F174" s="120"/>
      <c r="G174" s="42" t="s">
        <v>127</v>
      </c>
      <c r="H174" s="19">
        <f aca="true" t="shared" si="1" ref="H174:H180">SUM(H175)</f>
        <v>1000000</v>
      </c>
    </row>
    <row r="175" spans="1:8" ht="12.75">
      <c r="A175" s="13" t="s">
        <v>155</v>
      </c>
      <c r="B175" s="55" t="s">
        <v>25</v>
      </c>
      <c r="C175" s="55" t="s">
        <v>20</v>
      </c>
      <c r="D175" s="121" t="s">
        <v>138</v>
      </c>
      <c r="E175" s="122"/>
      <c r="F175" s="123"/>
      <c r="G175" s="55" t="s">
        <v>127</v>
      </c>
      <c r="H175" s="52">
        <f t="shared" si="1"/>
        <v>1000000</v>
      </c>
    </row>
    <row r="176" spans="1:8" ht="12.75">
      <c r="A176" s="16" t="s">
        <v>125</v>
      </c>
      <c r="B176" s="25" t="s">
        <v>25</v>
      </c>
      <c r="C176" s="25" t="s">
        <v>20</v>
      </c>
      <c r="D176" s="121" t="s">
        <v>126</v>
      </c>
      <c r="E176" s="124"/>
      <c r="F176" s="125"/>
      <c r="G176" s="25" t="s">
        <v>127</v>
      </c>
      <c r="H176" s="52">
        <f t="shared" si="1"/>
        <v>1000000</v>
      </c>
    </row>
    <row r="177" spans="1:8" ht="22.5">
      <c r="A177" s="16" t="s">
        <v>156</v>
      </c>
      <c r="B177" s="25" t="s">
        <v>25</v>
      </c>
      <c r="C177" s="25" t="s">
        <v>20</v>
      </c>
      <c r="D177" s="121" t="s">
        <v>157</v>
      </c>
      <c r="E177" s="124"/>
      <c r="F177" s="125"/>
      <c r="G177" s="25" t="s">
        <v>127</v>
      </c>
      <c r="H177" s="52">
        <f t="shared" si="1"/>
        <v>1000000</v>
      </c>
    </row>
    <row r="178" spans="1:8" ht="45">
      <c r="A178" s="8" t="s">
        <v>123</v>
      </c>
      <c r="B178" s="44" t="s">
        <v>25</v>
      </c>
      <c r="C178" s="44" t="s">
        <v>20</v>
      </c>
      <c r="D178" s="126" t="s">
        <v>120</v>
      </c>
      <c r="E178" s="127"/>
      <c r="F178" s="128"/>
      <c r="G178" s="44" t="s">
        <v>127</v>
      </c>
      <c r="H178" s="41">
        <f t="shared" si="1"/>
        <v>1000000</v>
      </c>
    </row>
    <row r="179" spans="1:8" ht="12.75">
      <c r="A179" s="13" t="s">
        <v>158</v>
      </c>
      <c r="B179" s="55" t="s">
        <v>25</v>
      </c>
      <c r="C179" s="55" t="s">
        <v>20</v>
      </c>
      <c r="D179" s="129" t="s">
        <v>121</v>
      </c>
      <c r="E179" s="122"/>
      <c r="F179" s="123"/>
      <c r="G179" s="55" t="s">
        <v>159</v>
      </c>
      <c r="H179" s="52">
        <f t="shared" si="1"/>
        <v>1000000</v>
      </c>
    </row>
    <row r="180" spans="1:8" ht="22.5">
      <c r="A180" s="13" t="s">
        <v>160</v>
      </c>
      <c r="B180" s="55" t="s">
        <v>25</v>
      </c>
      <c r="C180" s="55" t="s">
        <v>20</v>
      </c>
      <c r="D180" s="129" t="s">
        <v>121</v>
      </c>
      <c r="E180" s="122"/>
      <c r="F180" s="123"/>
      <c r="G180" s="55" t="s">
        <v>161</v>
      </c>
      <c r="H180" s="52">
        <f t="shared" si="1"/>
        <v>1000000</v>
      </c>
    </row>
    <row r="181" spans="1:8" ht="22.5">
      <c r="A181" s="8" t="s">
        <v>162</v>
      </c>
      <c r="B181" s="11" t="s">
        <v>25</v>
      </c>
      <c r="C181" s="11" t="s">
        <v>20</v>
      </c>
      <c r="D181" s="130" t="s">
        <v>121</v>
      </c>
      <c r="E181" s="131"/>
      <c r="F181" s="132"/>
      <c r="G181" s="11" t="s">
        <v>122</v>
      </c>
      <c r="H181" s="20">
        <v>1000000</v>
      </c>
    </row>
    <row r="182" spans="1:8" ht="12.75">
      <c r="A182" s="43" t="s">
        <v>27</v>
      </c>
      <c r="B182" s="46" t="s">
        <v>28</v>
      </c>
      <c r="C182" s="46" t="s">
        <v>7</v>
      </c>
      <c r="D182" s="103" t="s">
        <v>138</v>
      </c>
      <c r="E182" s="104"/>
      <c r="F182" s="105"/>
      <c r="G182" s="46" t="s">
        <v>127</v>
      </c>
      <c r="H182" s="19">
        <f>SUM(H184)</f>
        <v>1000000</v>
      </c>
    </row>
    <row r="183" spans="1:8" ht="12.75">
      <c r="A183" s="7" t="s">
        <v>55</v>
      </c>
      <c r="B183" s="47" t="s">
        <v>28</v>
      </c>
      <c r="C183" s="47" t="s">
        <v>6</v>
      </c>
      <c r="D183" s="78" t="s">
        <v>138</v>
      </c>
      <c r="E183" s="79"/>
      <c r="F183" s="80"/>
      <c r="G183" s="47" t="s">
        <v>127</v>
      </c>
      <c r="H183" s="41">
        <f aca="true" t="shared" si="2" ref="H183:H188">SUM(H184)</f>
        <v>1000000</v>
      </c>
    </row>
    <row r="184" spans="1:8" ht="12.75">
      <c r="A184" s="16" t="s">
        <v>125</v>
      </c>
      <c r="B184" s="54" t="s">
        <v>28</v>
      </c>
      <c r="C184" s="54" t="s">
        <v>6</v>
      </c>
      <c r="D184" s="70" t="s">
        <v>126</v>
      </c>
      <c r="E184" s="71"/>
      <c r="F184" s="72"/>
      <c r="G184" s="54" t="s">
        <v>127</v>
      </c>
      <c r="H184" s="52">
        <f t="shared" si="2"/>
        <v>1000000</v>
      </c>
    </row>
    <row r="185" spans="1:8" ht="12.75">
      <c r="A185" s="28" t="s">
        <v>91</v>
      </c>
      <c r="B185" s="34" t="s">
        <v>28</v>
      </c>
      <c r="C185" s="34" t="s">
        <v>6</v>
      </c>
      <c r="D185" s="86" t="s">
        <v>92</v>
      </c>
      <c r="E185" s="87"/>
      <c r="F185" s="88"/>
      <c r="G185" s="34" t="s">
        <v>127</v>
      </c>
      <c r="H185" s="20">
        <f t="shared" si="2"/>
        <v>1000000</v>
      </c>
    </row>
    <row r="186" spans="1:8" ht="22.5">
      <c r="A186" s="15" t="s">
        <v>117</v>
      </c>
      <c r="B186" s="34" t="s">
        <v>28</v>
      </c>
      <c r="C186" s="34" t="s">
        <v>6</v>
      </c>
      <c r="D186" s="86" t="s">
        <v>118</v>
      </c>
      <c r="E186" s="87"/>
      <c r="F186" s="88"/>
      <c r="G186" s="34" t="s">
        <v>127</v>
      </c>
      <c r="H186" s="20">
        <f t="shared" si="2"/>
        <v>1000000</v>
      </c>
    </row>
    <row r="187" spans="1:8" ht="22.5">
      <c r="A187" s="8" t="s">
        <v>132</v>
      </c>
      <c r="B187" s="34" t="s">
        <v>28</v>
      </c>
      <c r="C187" s="34" t="s">
        <v>6</v>
      </c>
      <c r="D187" s="86" t="s">
        <v>118</v>
      </c>
      <c r="E187" s="87"/>
      <c r="F187" s="88"/>
      <c r="G187" s="34" t="s">
        <v>133</v>
      </c>
      <c r="H187" s="12">
        <f t="shared" si="2"/>
        <v>1000000</v>
      </c>
    </row>
    <row r="188" spans="1:8" ht="22.5">
      <c r="A188" s="8" t="s">
        <v>134</v>
      </c>
      <c r="B188" s="5" t="s">
        <v>28</v>
      </c>
      <c r="C188" s="5" t="s">
        <v>6</v>
      </c>
      <c r="D188" s="86" t="s">
        <v>118</v>
      </c>
      <c r="E188" s="87"/>
      <c r="F188" s="88"/>
      <c r="G188" s="5" t="s">
        <v>135</v>
      </c>
      <c r="H188" s="12">
        <f t="shared" si="2"/>
        <v>1000000</v>
      </c>
    </row>
    <row r="189" spans="1:8" ht="22.5">
      <c r="A189" s="8" t="s">
        <v>39</v>
      </c>
      <c r="B189" s="5" t="s">
        <v>28</v>
      </c>
      <c r="C189" s="5" t="s">
        <v>6</v>
      </c>
      <c r="D189" s="86" t="s">
        <v>118</v>
      </c>
      <c r="E189" s="87"/>
      <c r="F189" s="88"/>
      <c r="G189" s="5" t="s">
        <v>40</v>
      </c>
      <c r="H189" s="12">
        <v>1000000</v>
      </c>
    </row>
    <row r="190" spans="1:8" ht="15">
      <c r="A190" s="23" t="s">
        <v>71</v>
      </c>
      <c r="B190" s="5"/>
      <c r="C190" s="5"/>
      <c r="D190" s="133"/>
      <c r="E190" s="134"/>
      <c r="F190" s="135"/>
      <c r="G190" s="5"/>
      <c r="H190" s="24">
        <f>SUM(H13,H48,H56,H61,H85,H164,H174,H182)</f>
        <v>87011371.74</v>
      </c>
    </row>
  </sheetData>
  <sheetProtection/>
  <mergeCells count="190">
    <mergeCell ref="D185:F185"/>
    <mergeCell ref="D186:F186"/>
    <mergeCell ref="D187:F187"/>
    <mergeCell ref="D188:F188"/>
    <mergeCell ref="D189:F189"/>
    <mergeCell ref="D190:F190"/>
    <mergeCell ref="D179:F179"/>
    <mergeCell ref="D180:F180"/>
    <mergeCell ref="D181:F181"/>
    <mergeCell ref="D182:F182"/>
    <mergeCell ref="D183:F183"/>
    <mergeCell ref="D184:F184"/>
    <mergeCell ref="D173:F173"/>
    <mergeCell ref="D174:F174"/>
    <mergeCell ref="D175:F175"/>
    <mergeCell ref="D176:F176"/>
    <mergeCell ref="D177:F177"/>
    <mergeCell ref="D178:F178"/>
    <mergeCell ref="D167:F167"/>
    <mergeCell ref="D168:F168"/>
    <mergeCell ref="D169:F169"/>
    <mergeCell ref="D170:F170"/>
    <mergeCell ref="D171:F171"/>
    <mergeCell ref="D172:F172"/>
    <mergeCell ref="D161:F161"/>
    <mergeCell ref="D162:F162"/>
    <mergeCell ref="D163:F163"/>
    <mergeCell ref="D164:F164"/>
    <mergeCell ref="D165:F165"/>
    <mergeCell ref="D166:F166"/>
    <mergeCell ref="D155:F155"/>
    <mergeCell ref="D156:F156"/>
    <mergeCell ref="D157:F157"/>
    <mergeCell ref="D158:F158"/>
    <mergeCell ref="D159:F159"/>
    <mergeCell ref="D160:F160"/>
    <mergeCell ref="D145:F145"/>
    <mergeCell ref="D146:F146"/>
    <mergeCell ref="D147:F147"/>
    <mergeCell ref="D152:F152"/>
    <mergeCell ref="D153:F153"/>
    <mergeCell ref="D154:F154"/>
    <mergeCell ref="D149:F149"/>
    <mergeCell ref="D150:F150"/>
    <mergeCell ref="D151:F151"/>
    <mergeCell ref="D148:F148"/>
    <mergeCell ref="D139:F139"/>
    <mergeCell ref="D140:F140"/>
    <mergeCell ref="D141:F141"/>
    <mergeCell ref="D142:F142"/>
    <mergeCell ref="D143:F143"/>
    <mergeCell ref="D144:F144"/>
    <mergeCell ref="D129:F129"/>
    <mergeCell ref="D128:F128"/>
    <mergeCell ref="D127:F127"/>
    <mergeCell ref="D135:F135"/>
    <mergeCell ref="D134:F134"/>
    <mergeCell ref="D133:F133"/>
    <mergeCell ref="D132:F132"/>
    <mergeCell ref="D131:F131"/>
    <mergeCell ref="D130:F130"/>
    <mergeCell ref="D136:F136"/>
    <mergeCell ref="D137:F137"/>
    <mergeCell ref="D138:F138"/>
    <mergeCell ref="D125:F125"/>
    <mergeCell ref="D126:F126"/>
    <mergeCell ref="D116:F116"/>
    <mergeCell ref="D117:F117"/>
    <mergeCell ref="D118:F118"/>
    <mergeCell ref="D123:F123"/>
    <mergeCell ref="D119:F119"/>
    <mergeCell ref="D124:F124"/>
    <mergeCell ref="D110:F110"/>
    <mergeCell ref="D111:F111"/>
    <mergeCell ref="D112:F112"/>
    <mergeCell ref="D113:F113"/>
    <mergeCell ref="D114:F114"/>
    <mergeCell ref="D115:F115"/>
    <mergeCell ref="D120:F120"/>
    <mergeCell ref="D121:F121"/>
    <mergeCell ref="D122:F122"/>
    <mergeCell ref="D102:F102"/>
    <mergeCell ref="D103:F103"/>
    <mergeCell ref="D105:F105"/>
    <mergeCell ref="D106:F106"/>
    <mergeCell ref="D107:F107"/>
    <mergeCell ref="D109:F109"/>
    <mergeCell ref="D108:F108"/>
    <mergeCell ref="D95:F95"/>
    <mergeCell ref="D96:F96"/>
    <mergeCell ref="D97:F97"/>
    <mergeCell ref="D98:F98"/>
    <mergeCell ref="D99:F99"/>
    <mergeCell ref="D101:F101"/>
    <mergeCell ref="D88:F88"/>
    <mergeCell ref="D89:F89"/>
    <mergeCell ref="D90:F90"/>
    <mergeCell ref="D91:F91"/>
    <mergeCell ref="D92:F92"/>
    <mergeCell ref="D83:F83"/>
    <mergeCell ref="D84:F84"/>
    <mergeCell ref="D85:F85"/>
    <mergeCell ref="D86:F86"/>
    <mergeCell ref="D77:F77"/>
    <mergeCell ref="D78:F78"/>
    <mergeCell ref="D79:F79"/>
    <mergeCell ref="D80:F80"/>
    <mergeCell ref="D81:F81"/>
    <mergeCell ref="D82:F82"/>
    <mergeCell ref="D73:F73"/>
    <mergeCell ref="D74:F74"/>
    <mergeCell ref="D75:F75"/>
    <mergeCell ref="D70:F70"/>
    <mergeCell ref="D71:F71"/>
    <mergeCell ref="D76:F76"/>
    <mergeCell ref="D65:F65"/>
    <mergeCell ref="D66:F66"/>
    <mergeCell ref="D69:F69"/>
    <mergeCell ref="D67:F67"/>
    <mergeCell ref="D68:F68"/>
    <mergeCell ref="D72:F72"/>
    <mergeCell ref="D59:F59"/>
    <mergeCell ref="D60:F60"/>
    <mergeCell ref="D61:F61"/>
    <mergeCell ref="D62:F62"/>
    <mergeCell ref="D63:F63"/>
    <mergeCell ref="D64:F64"/>
    <mergeCell ref="D53:F53"/>
    <mergeCell ref="D54:F54"/>
    <mergeCell ref="D55:F55"/>
    <mergeCell ref="D56:F56"/>
    <mergeCell ref="D57:F57"/>
    <mergeCell ref="D58:F58"/>
    <mergeCell ref="D50:F50"/>
    <mergeCell ref="D51:F51"/>
    <mergeCell ref="D45:F45"/>
    <mergeCell ref="D46:F46"/>
    <mergeCell ref="D47:F47"/>
    <mergeCell ref="D52:F52"/>
    <mergeCell ref="D41:F41"/>
    <mergeCell ref="D42:F42"/>
    <mergeCell ref="D43:F43"/>
    <mergeCell ref="D44:F44"/>
    <mergeCell ref="D48:F48"/>
    <mergeCell ref="D49:F49"/>
    <mergeCell ref="D35:F35"/>
    <mergeCell ref="D36:F36"/>
    <mergeCell ref="D37:F37"/>
    <mergeCell ref="D38:F38"/>
    <mergeCell ref="D39:F39"/>
    <mergeCell ref="D40:F40"/>
    <mergeCell ref="D26:F26"/>
    <mergeCell ref="D29:F29"/>
    <mergeCell ref="D33:F33"/>
    <mergeCell ref="D34:F34"/>
    <mergeCell ref="D32:F32"/>
    <mergeCell ref="D31:F31"/>
    <mergeCell ref="D30:F30"/>
    <mergeCell ref="D19:F19"/>
    <mergeCell ref="D20:F20"/>
    <mergeCell ref="D12:F12"/>
    <mergeCell ref="D13:F13"/>
    <mergeCell ref="D14:F14"/>
    <mergeCell ref="D15:F15"/>
    <mergeCell ref="A7:H7"/>
    <mergeCell ref="A10:A11"/>
    <mergeCell ref="B10:B11"/>
    <mergeCell ref="C10:C11"/>
    <mergeCell ref="D10:F11"/>
    <mergeCell ref="D18:F18"/>
    <mergeCell ref="D93:F93"/>
    <mergeCell ref="D94:F94"/>
    <mergeCell ref="D100:F100"/>
    <mergeCell ref="D104:F104"/>
    <mergeCell ref="D21:F21"/>
    <mergeCell ref="D23:F23"/>
    <mergeCell ref="D24:F24"/>
    <mergeCell ref="D25:F25"/>
    <mergeCell ref="D27:F27"/>
    <mergeCell ref="D28:F28"/>
    <mergeCell ref="D2:H2"/>
    <mergeCell ref="D1:H1"/>
    <mergeCell ref="D3:H3"/>
    <mergeCell ref="D4:H4"/>
    <mergeCell ref="D5:H5"/>
    <mergeCell ref="D87:F87"/>
    <mergeCell ref="D16:F16"/>
    <mergeCell ref="G10:G11"/>
    <mergeCell ref="D17:F17"/>
    <mergeCell ref="H10:H11"/>
  </mergeCells>
  <printOptions/>
  <pageMargins left="0.984251968503937" right="0.5905511811023623" top="0.7874015748031497" bottom="0.7874015748031497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9"/>
  <sheetViews>
    <sheetView tabSelected="1" zoomScalePageLayoutView="0" workbookViewId="0" topLeftCell="A82">
      <selection activeCell="I19" sqref="I19"/>
    </sheetView>
  </sheetViews>
  <sheetFormatPr defaultColWidth="9.00390625" defaultRowHeight="12.75"/>
  <cols>
    <col min="1" max="1" width="49.00390625" style="0" customWidth="1"/>
    <col min="2" max="2" width="4.875" style="0" customWidth="1"/>
    <col min="3" max="3" width="5.125" style="0" customWidth="1"/>
    <col min="4" max="4" width="5.625" style="0" customWidth="1"/>
    <col min="5" max="5" width="4.625" style="0" customWidth="1"/>
    <col min="6" max="6" width="6.625" style="0" customWidth="1"/>
    <col min="7" max="7" width="3.375" style="0" customWidth="1"/>
    <col min="8" max="8" width="4.25390625" style="0" customWidth="1"/>
    <col min="9" max="9" width="20.00390625" style="0" customWidth="1"/>
  </cols>
  <sheetData>
    <row r="1" spans="5:9" ht="12.75">
      <c r="E1" s="136" t="s">
        <v>168</v>
      </c>
      <c r="F1" s="136"/>
      <c r="G1" s="136"/>
      <c r="H1" s="136"/>
      <c r="I1" s="136"/>
    </row>
    <row r="2" spans="5:9" ht="12.75">
      <c r="E2" s="67" t="s">
        <v>33</v>
      </c>
      <c r="F2" s="67"/>
      <c r="G2" s="67"/>
      <c r="H2" s="67"/>
      <c r="I2" s="67"/>
    </row>
    <row r="3" spans="5:9" ht="12.75">
      <c r="E3" s="67" t="s">
        <v>179</v>
      </c>
      <c r="F3" s="67"/>
      <c r="G3" s="67"/>
      <c r="H3" s="67"/>
      <c r="I3" s="67"/>
    </row>
    <row r="4" spans="5:10" ht="58.5" customHeight="1">
      <c r="E4" s="68" t="s">
        <v>174</v>
      </c>
      <c r="F4" s="68"/>
      <c r="G4" s="68"/>
      <c r="H4" s="68"/>
      <c r="I4" s="68"/>
      <c r="J4" s="65"/>
    </row>
    <row r="5" spans="7:9" ht="12.75">
      <c r="G5" s="137"/>
      <c r="H5" s="137"/>
      <c r="I5" s="137"/>
    </row>
    <row r="6" ht="12.75">
      <c r="I6" s="64" t="s">
        <v>166</v>
      </c>
    </row>
    <row r="7" spans="1:9" ht="36" customHeight="1">
      <c r="A7" s="89" t="s">
        <v>167</v>
      </c>
      <c r="B7" s="89"/>
      <c r="C7" s="89"/>
      <c r="D7" s="89"/>
      <c r="E7" s="89"/>
      <c r="F7" s="89"/>
      <c r="G7" s="89"/>
      <c r="H7" s="89"/>
      <c r="I7" s="89"/>
    </row>
    <row r="10" spans="1:9" ht="12.75" customHeight="1">
      <c r="A10" s="90" t="s">
        <v>26</v>
      </c>
      <c r="B10" s="92" t="s">
        <v>24</v>
      </c>
      <c r="C10" s="92" t="s">
        <v>2</v>
      </c>
      <c r="D10" s="92" t="s">
        <v>3</v>
      </c>
      <c r="E10" s="94" t="s">
        <v>4</v>
      </c>
      <c r="F10" s="95"/>
      <c r="G10" s="96"/>
      <c r="H10" s="76" t="s">
        <v>5</v>
      </c>
      <c r="I10" s="81" t="s">
        <v>124</v>
      </c>
    </row>
    <row r="11" spans="1:9" ht="64.5" customHeight="1">
      <c r="A11" s="91"/>
      <c r="B11" s="93"/>
      <c r="C11" s="93"/>
      <c r="D11" s="93"/>
      <c r="E11" s="97"/>
      <c r="F11" s="98"/>
      <c r="G11" s="99"/>
      <c r="H11" s="77"/>
      <c r="I11" s="82"/>
    </row>
    <row r="12" spans="1:9" ht="13.5">
      <c r="A12" s="1" t="s">
        <v>31</v>
      </c>
      <c r="B12" s="1">
        <v>906</v>
      </c>
      <c r="C12" s="2"/>
      <c r="D12" s="3"/>
      <c r="E12" s="100"/>
      <c r="F12" s="101"/>
      <c r="G12" s="102"/>
      <c r="H12" s="3"/>
      <c r="I12" s="4"/>
    </row>
    <row r="13" spans="1:9" ht="12.75">
      <c r="A13" s="45" t="s">
        <v>0</v>
      </c>
      <c r="B13" s="45"/>
      <c r="C13" s="46" t="s">
        <v>1</v>
      </c>
      <c r="D13" s="46" t="s">
        <v>7</v>
      </c>
      <c r="E13" s="103" t="s">
        <v>138</v>
      </c>
      <c r="F13" s="104"/>
      <c r="G13" s="105"/>
      <c r="H13" s="46" t="s">
        <v>127</v>
      </c>
      <c r="I13" s="19">
        <f>SUM(I14,I17,I19,I29,I35)</f>
        <v>13547693.97</v>
      </c>
    </row>
    <row r="14" spans="1:9" ht="24.75" customHeight="1">
      <c r="A14" s="7" t="s">
        <v>56</v>
      </c>
      <c r="B14" s="7"/>
      <c r="C14" s="47" t="s">
        <v>1</v>
      </c>
      <c r="D14" s="47" t="s">
        <v>6</v>
      </c>
      <c r="E14" s="78"/>
      <c r="F14" s="79"/>
      <c r="G14" s="80"/>
      <c r="H14" s="47"/>
      <c r="I14" s="41">
        <f>SUM(I15:I16)</f>
        <v>1106800</v>
      </c>
    </row>
    <row r="15" spans="1:9" ht="21.75" customHeight="1">
      <c r="A15" s="8" t="s">
        <v>15</v>
      </c>
      <c r="B15" s="8"/>
      <c r="C15" s="33" t="s">
        <v>1</v>
      </c>
      <c r="D15" s="33" t="s">
        <v>6</v>
      </c>
      <c r="E15" s="73" t="s">
        <v>72</v>
      </c>
      <c r="F15" s="74"/>
      <c r="G15" s="75"/>
      <c r="H15" s="33" t="s">
        <v>38</v>
      </c>
      <c r="I15" s="9">
        <v>850050</v>
      </c>
    </row>
    <row r="16" spans="1:9" ht="33.75">
      <c r="A16" s="8" t="s">
        <v>90</v>
      </c>
      <c r="B16" s="8"/>
      <c r="C16" s="33" t="s">
        <v>1</v>
      </c>
      <c r="D16" s="33" t="s">
        <v>6</v>
      </c>
      <c r="E16" s="73" t="s">
        <v>72</v>
      </c>
      <c r="F16" s="74"/>
      <c r="G16" s="75"/>
      <c r="H16" s="33" t="s">
        <v>73</v>
      </c>
      <c r="I16" s="9">
        <v>256750</v>
      </c>
    </row>
    <row r="17" spans="1:9" ht="33" customHeight="1">
      <c r="A17" s="8" t="s">
        <v>30</v>
      </c>
      <c r="B17" s="8"/>
      <c r="C17" s="47" t="s">
        <v>1</v>
      </c>
      <c r="D17" s="47" t="s">
        <v>20</v>
      </c>
      <c r="E17" s="78"/>
      <c r="F17" s="79"/>
      <c r="G17" s="80"/>
      <c r="H17" s="47"/>
      <c r="I17" s="41">
        <f>SUM(I18)</f>
        <v>165000</v>
      </c>
    </row>
    <row r="18" spans="1:9" ht="20.25" customHeight="1">
      <c r="A18" s="8" t="s">
        <v>39</v>
      </c>
      <c r="B18" s="8"/>
      <c r="C18" s="34" t="s">
        <v>1</v>
      </c>
      <c r="D18" s="34" t="s">
        <v>20</v>
      </c>
      <c r="E18" s="86" t="s">
        <v>74</v>
      </c>
      <c r="F18" s="87"/>
      <c r="G18" s="88"/>
      <c r="H18" s="34" t="s">
        <v>40</v>
      </c>
      <c r="I18" s="9">
        <v>165000</v>
      </c>
    </row>
    <row r="19" spans="1:9" ht="21.75" customHeight="1">
      <c r="A19" s="8" t="s">
        <v>57</v>
      </c>
      <c r="B19" s="8"/>
      <c r="C19" s="47" t="s">
        <v>1</v>
      </c>
      <c r="D19" s="47" t="s">
        <v>8</v>
      </c>
      <c r="E19" s="78"/>
      <c r="F19" s="79"/>
      <c r="G19" s="80"/>
      <c r="H19" s="47"/>
      <c r="I19" s="41">
        <f>SUM(I20+I26)</f>
        <v>10508403.17</v>
      </c>
    </row>
    <row r="20" spans="1:9" ht="29.25" customHeight="1">
      <c r="A20" s="7" t="s">
        <v>75</v>
      </c>
      <c r="B20" s="7"/>
      <c r="C20" s="33" t="s">
        <v>58</v>
      </c>
      <c r="D20" s="33" t="s">
        <v>8</v>
      </c>
      <c r="E20" s="73" t="s">
        <v>74</v>
      </c>
      <c r="F20" s="74"/>
      <c r="G20" s="75"/>
      <c r="H20" s="33"/>
      <c r="I20" s="20">
        <f>SUM(I21:I25)</f>
        <v>10288403.17</v>
      </c>
    </row>
    <row r="21" spans="1:9" ht="21.75" customHeight="1">
      <c r="A21" s="10" t="s">
        <v>57</v>
      </c>
      <c r="B21" s="10"/>
      <c r="C21" s="34" t="s">
        <v>1</v>
      </c>
      <c r="D21" s="34" t="s">
        <v>8</v>
      </c>
      <c r="E21" s="86" t="s">
        <v>74</v>
      </c>
      <c r="F21" s="87"/>
      <c r="G21" s="88"/>
      <c r="H21" s="34" t="s">
        <v>38</v>
      </c>
      <c r="I21" s="56">
        <v>5546800</v>
      </c>
    </row>
    <row r="22" spans="1:9" ht="21.75" customHeight="1">
      <c r="A22" s="13" t="s">
        <v>41</v>
      </c>
      <c r="B22" s="13"/>
      <c r="C22" s="34" t="s">
        <v>1</v>
      </c>
      <c r="D22" s="34" t="s">
        <v>8</v>
      </c>
      <c r="E22" s="61" t="s">
        <v>74</v>
      </c>
      <c r="F22" s="62"/>
      <c r="G22" s="63"/>
      <c r="H22" s="34" t="s">
        <v>47</v>
      </c>
      <c r="I22" s="56">
        <v>54000</v>
      </c>
    </row>
    <row r="23" spans="1:9" ht="32.25" customHeight="1">
      <c r="A23" s="8" t="s">
        <v>90</v>
      </c>
      <c r="B23" s="8"/>
      <c r="C23" s="33" t="s">
        <v>1</v>
      </c>
      <c r="D23" s="33" t="s">
        <v>8</v>
      </c>
      <c r="E23" s="73" t="s">
        <v>74</v>
      </c>
      <c r="F23" s="74"/>
      <c r="G23" s="75"/>
      <c r="H23" s="33" t="s">
        <v>73</v>
      </c>
      <c r="I23" s="9">
        <v>1675200</v>
      </c>
    </row>
    <row r="24" spans="1:9" ht="24" customHeight="1">
      <c r="A24" s="15" t="s">
        <v>59</v>
      </c>
      <c r="B24" s="15"/>
      <c r="C24" s="35" t="s">
        <v>1</v>
      </c>
      <c r="D24" s="35" t="s">
        <v>8</v>
      </c>
      <c r="E24" s="83" t="s">
        <v>74</v>
      </c>
      <c r="F24" s="84"/>
      <c r="G24" s="85"/>
      <c r="H24" s="35" t="s">
        <v>46</v>
      </c>
      <c r="I24" s="14">
        <v>650000</v>
      </c>
    </row>
    <row r="25" spans="1:9" ht="20.25" customHeight="1">
      <c r="A25" s="8" t="s">
        <v>39</v>
      </c>
      <c r="B25" s="8"/>
      <c r="C25" s="34" t="s">
        <v>1</v>
      </c>
      <c r="D25" s="34" t="s">
        <v>8</v>
      </c>
      <c r="E25" s="86" t="s">
        <v>74</v>
      </c>
      <c r="F25" s="87"/>
      <c r="G25" s="88"/>
      <c r="H25" s="34" t="s">
        <v>40</v>
      </c>
      <c r="I25" s="9">
        <v>2362403.17</v>
      </c>
    </row>
    <row r="26" spans="1:9" ht="20.25" customHeight="1">
      <c r="A26" s="8" t="s">
        <v>76</v>
      </c>
      <c r="B26" s="8"/>
      <c r="C26" s="34" t="s">
        <v>1</v>
      </c>
      <c r="D26" s="34" t="s">
        <v>8</v>
      </c>
      <c r="E26" s="86" t="s">
        <v>78</v>
      </c>
      <c r="F26" s="87"/>
      <c r="G26" s="88"/>
      <c r="H26" s="34"/>
      <c r="I26" s="12">
        <f>SUM(I27:I28)</f>
        <v>220000</v>
      </c>
    </row>
    <row r="27" spans="1:9" ht="15" customHeight="1">
      <c r="A27" s="16" t="s">
        <v>42</v>
      </c>
      <c r="B27" s="16"/>
      <c r="C27" s="33" t="s">
        <v>1</v>
      </c>
      <c r="D27" s="33" t="s">
        <v>8</v>
      </c>
      <c r="E27" s="73" t="s">
        <v>77</v>
      </c>
      <c r="F27" s="74"/>
      <c r="G27" s="75"/>
      <c r="H27" s="33" t="s">
        <v>45</v>
      </c>
      <c r="I27" s="9">
        <v>70000</v>
      </c>
    </row>
    <row r="28" spans="1:9" ht="15" customHeight="1">
      <c r="A28" s="17" t="s">
        <v>43</v>
      </c>
      <c r="B28" s="17"/>
      <c r="C28" s="33" t="s">
        <v>1</v>
      </c>
      <c r="D28" s="33" t="s">
        <v>8</v>
      </c>
      <c r="E28" s="73" t="s">
        <v>77</v>
      </c>
      <c r="F28" s="74"/>
      <c r="G28" s="75"/>
      <c r="H28" s="33" t="s">
        <v>44</v>
      </c>
      <c r="I28" s="9">
        <v>150000</v>
      </c>
    </row>
    <row r="29" spans="1:9" ht="15" customHeight="1">
      <c r="A29" s="51" t="s">
        <v>137</v>
      </c>
      <c r="B29" s="51"/>
      <c r="C29" s="47" t="s">
        <v>1</v>
      </c>
      <c r="D29" s="47" t="s">
        <v>28</v>
      </c>
      <c r="E29" s="78" t="s">
        <v>138</v>
      </c>
      <c r="F29" s="79"/>
      <c r="G29" s="80"/>
      <c r="H29" s="47" t="s">
        <v>127</v>
      </c>
      <c r="I29" s="41">
        <f>SUM(I30)</f>
        <v>350000</v>
      </c>
    </row>
    <row r="30" spans="1:9" ht="15" customHeight="1">
      <c r="A30" s="16" t="s">
        <v>125</v>
      </c>
      <c r="B30" s="16"/>
      <c r="C30" s="33" t="s">
        <v>1</v>
      </c>
      <c r="D30" s="33" t="s">
        <v>28</v>
      </c>
      <c r="E30" s="73" t="s">
        <v>126</v>
      </c>
      <c r="F30" s="74"/>
      <c r="G30" s="75"/>
      <c r="H30" s="33" t="s">
        <v>127</v>
      </c>
      <c r="I30" s="9">
        <f>SUM(I31)</f>
        <v>350000</v>
      </c>
    </row>
    <row r="31" spans="1:9" ht="15" customHeight="1">
      <c r="A31" s="8" t="s">
        <v>84</v>
      </c>
      <c r="B31" s="8"/>
      <c r="C31" s="33" t="s">
        <v>1</v>
      </c>
      <c r="D31" s="33" t="s">
        <v>28</v>
      </c>
      <c r="E31" s="73" t="s">
        <v>85</v>
      </c>
      <c r="F31" s="74"/>
      <c r="G31" s="75"/>
      <c r="H31" s="33" t="s">
        <v>127</v>
      </c>
      <c r="I31" s="9">
        <f>SUM(I32)</f>
        <v>350000</v>
      </c>
    </row>
    <row r="32" spans="1:9" ht="24" customHeight="1">
      <c r="A32" s="16" t="s">
        <v>139</v>
      </c>
      <c r="B32" s="16"/>
      <c r="C32" s="33" t="s">
        <v>1</v>
      </c>
      <c r="D32" s="33" t="s">
        <v>28</v>
      </c>
      <c r="E32" s="73" t="s">
        <v>140</v>
      </c>
      <c r="F32" s="74"/>
      <c r="G32" s="75"/>
      <c r="H32" s="33" t="s">
        <v>127</v>
      </c>
      <c r="I32" s="9">
        <f>SUM(I33)</f>
        <v>350000</v>
      </c>
    </row>
    <row r="33" spans="1:9" ht="15" customHeight="1">
      <c r="A33" s="16" t="s">
        <v>141</v>
      </c>
      <c r="B33" s="16"/>
      <c r="C33" s="33" t="s">
        <v>1</v>
      </c>
      <c r="D33" s="33" t="s">
        <v>28</v>
      </c>
      <c r="E33" s="73" t="s">
        <v>140</v>
      </c>
      <c r="F33" s="74"/>
      <c r="G33" s="75"/>
      <c r="H33" s="33" t="s">
        <v>142</v>
      </c>
      <c r="I33" s="9">
        <f>SUM(I34)</f>
        <v>350000</v>
      </c>
    </row>
    <row r="34" spans="1:9" ht="11.25" customHeight="1">
      <c r="A34" s="17" t="s">
        <v>143</v>
      </c>
      <c r="B34" s="17"/>
      <c r="C34" s="33" t="s">
        <v>1</v>
      </c>
      <c r="D34" s="33" t="s">
        <v>28</v>
      </c>
      <c r="E34" s="73" t="s">
        <v>140</v>
      </c>
      <c r="F34" s="74"/>
      <c r="G34" s="75"/>
      <c r="H34" s="33" t="s">
        <v>144</v>
      </c>
      <c r="I34" s="9">
        <v>350000</v>
      </c>
    </row>
    <row r="35" spans="1:9" ht="15.75" customHeight="1">
      <c r="A35" s="18" t="s">
        <v>16</v>
      </c>
      <c r="B35" s="18"/>
      <c r="C35" s="47" t="s">
        <v>1</v>
      </c>
      <c r="D35" s="47" t="s">
        <v>36</v>
      </c>
      <c r="E35" s="78" t="s">
        <v>138</v>
      </c>
      <c r="F35" s="79"/>
      <c r="G35" s="80"/>
      <c r="H35" s="47" t="s">
        <v>127</v>
      </c>
      <c r="I35" s="41">
        <f>SUM(I37+I42+I45)</f>
        <v>1417490.8</v>
      </c>
    </row>
    <row r="36" spans="1:9" ht="11.25" customHeight="1">
      <c r="A36" s="8" t="s">
        <v>125</v>
      </c>
      <c r="B36" s="8"/>
      <c r="C36" s="35" t="s">
        <v>1</v>
      </c>
      <c r="D36" s="35" t="s">
        <v>36</v>
      </c>
      <c r="E36" s="83" t="s">
        <v>145</v>
      </c>
      <c r="F36" s="84"/>
      <c r="G36" s="85"/>
      <c r="H36" s="35" t="s">
        <v>127</v>
      </c>
      <c r="I36" s="20"/>
    </row>
    <row r="37" spans="1:9" ht="15" customHeight="1">
      <c r="A37" s="16" t="s">
        <v>79</v>
      </c>
      <c r="B37" s="16"/>
      <c r="C37" s="33" t="s">
        <v>1</v>
      </c>
      <c r="D37" s="33" t="s">
        <v>36</v>
      </c>
      <c r="E37" s="73" t="s">
        <v>80</v>
      </c>
      <c r="F37" s="74"/>
      <c r="G37" s="75"/>
      <c r="H37" s="33" t="s">
        <v>127</v>
      </c>
      <c r="I37" s="12">
        <f>SUM(I39,I41)</f>
        <v>134818</v>
      </c>
    </row>
    <row r="38" spans="1:9" ht="44.25" customHeight="1">
      <c r="A38" s="8" t="s">
        <v>81</v>
      </c>
      <c r="B38" s="8"/>
      <c r="C38" s="33" t="s">
        <v>1</v>
      </c>
      <c r="D38" s="33" t="s">
        <v>36</v>
      </c>
      <c r="E38" s="73" t="s">
        <v>82</v>
      </c>
      <c r="F38" s="74"/>
      <c r="G38" s="75"/>
      <c r="H38" s="33" t="s">
        <v>127</v>
      </c>
      <c r="I38" s="12">
        <f>SUM(I39)</f>
        <v>131860</v>
      </c>
    </row>
    <row r="39" spans="1:9" ht="16.5" customHeight="1">
      <c r="A39" s="16" t="s">
        <v>48</v>
      </c>
      <c r="B39" s="16"/>
      <c r="C39" s="33" t="s">
        <v>1</v>
      </c>
      <c r="D39" s="33" t="s">
        <v>36</v>
      </c>
      <c r="E39" s="73" t="s">
        <v>82</v>
      </c>
      <c r="F39" s="74"/>
      <c r="G39" s="75"/>
      <c r="H39" s="33" t="s">
        <v>49</v>
      </c>
      <c r="I39" s="20">
        <v>131860</v>
      </c>
    </row>
    <row r="40" spans="1:9" ht="34.5" customHeight="1">
      <c r="A40" s="10" t="s">
        <v>60</v>
      </c>
      <c r="B40" s="10"/>
      <c r="C40" s="33" t="s">
        <v>1</v>
      </c>
      <c r="D40" s="33" t="s">
        <v>36</v>
      </c>
      <c r="E40" s="73" t="s">
        <v>83</v>
      </c>
      <c r="F40" s="74"/>
      <c r="G40" s="75"/>
      <c r="H40" s="33" t="s">
        <v>127</v>
      </c>
      <c r="I40" s="20">
        <f>SUM(I41)</f>
        <v>2958</v>
      </c>
    </row>
    <row r="41" spans="1:9" ht="21" customHeight="1">
      <c r="A41" s="8" t="s">
        <v>39</v>
      </c>
      <c r="B41" s="8"/>
      <c r="C41" s="33" t="s">
        <v>1</v>
      </c>
      <c r="D41" s="33" t="s">
        <v>36</v>
      </c>
      <c r="E41" s="73" t="s">
        <v>83</v>
      </c>
      <c r="F41" s="74"/>
      <c r="G41" s="75"/>
      <c r="H41" s="33" t="s">
        <v>40</v>
      </c>
      <c r="I41" s="20">
        <v>2958</v>
      </c>
    </row>
    <row r="42" spans="1:9" ht="16.5" customHeight="1">
      <c r="A42" s="21" t="s">
        <v>84</v>
      </c>
      <c r="B42" s="21"/>
      <c r="C42" s="33" t="s">
        <v>1</v>
      </c>
      <c r="D42" s="33" t="s">
        <v>36</v>
      </c>
      <c r="E42" s="73" t="s">
        <v>85</v>
      </c>
      <c r="F42" s="74"/>
      <c r="G42" s="75"/>
      <c r="H42" s="33"/>
      <c r="I42" s="20">
        <f>SUM(I43)</f>
        <v>1125189.8</v>
      </c>
    </row>
    <row r="43" spans="1:9" ht="21.75" customHeight="1">
      <c r="A43" s="13" t="s">
        <v>75</v>
      </c>
      <c r="B43" s="13"/>
      <c r="C43" s="33" t="s">
        <v>1</v>
      </c>
      <c r="D43" s="33" t="s">
        <v>36</v>
      </c>
      <c r="E43" s="73" t="s">
        <v>74</v>
      </c>
      <c r="F43" s="74"/>
      <c r="G43" s="75"/>
      <c r="H43" s="33"/>
      <c r="I43" s="20">
        <f>SUM(I44)</f>
        <v>1125189.8</v>
      </c>
    </row>
    <row r="44" spans="1:9" ht="22.5">
      <c r="A44" s="13" t="s">
        <v>39</v>
      </c>
      <c r="B44" s="13"/>
      <c r="C44" s="33" t="s">
        <v>1</v>
      </c>
      <c r="D44" s="33" t="s">
        <v>36</v>
      </c>
      <c r="E44" s="73" t="s">
        <v>74</v>
      </c>
      <c r="F44" s="74"/>
      <c r="G44" s="75"/>
      <c r="H44" s="33" t="s">
        <v>40</v>
      </c>
      <c r="I44" s="12">
        <v>1125189.8</v>
      </c>
    </row>
    <row r="45" spans="1:9" ht="12.75">
      <c r="A45" s="13" t="s">
        <v>170</v>
      </c>
      <c r="B45" s="13"/>
      <c r="C45" s="33" t="s">
        <v>1</v>
      </c>
      <c r="D45" s="33" t="s">
        <v>36</v>
      </c>
      <c r="E45" s="73" t="s">
        <v>74</v>
      </c>
      <c r="F45" s="74"/>
      <c r="G45" s="75"/>
      <c r="H45" s="33" t="s">
        <v>127</v>
      </c>
      <c r="I45" s="12">
        <f>SUM(I46)</f>
        <v>157483</v>
      </c>
    </row>
    <row r="46" spans="1:9" ht="12.75">
      <c r="A46" s="13" t="s">
        <v>171</v>
      </c>
      <c r="B46" s="13"/>
      <c r="C46" s="33" t="s">
        <v>1</v>
      </c>
      <c r="D46" s="33" t="s">
        <v>36</v>
      </c>
      <c r="E46" s="73" t="s">
        <v>74</v>
      </c>
      <c r="F46" s="74"/>
      <c r="G46" s="75"/>
      <c r="H46" s="33" t="s">
        <v>142</v>
      </c>
      <c r="I46" s="12">
        <f>SUM(I47)</f>
        <v>157483</v>
      </c>
    </row>
    <row r="47" spans="1:9" ht="30" customHeight="1">
      <c r="A47" s="13" t="s">
        <v>172</v>
      </c>
      <c r="B47" s="13"/>
      <c r="C47" s="33" t="s">
        <v>1</v>
      </c>
      <c r="D47" s="33" t="s">
        <v>36</v>
      </c>
      <c r="E47" s="73" t="s">
        <v>74</v>
      </c>
      <c r="F47" s="74"/>
      <c r="G47" s="75"/>
      <c r="H47" s="33" t="s">
        <v>169</v>
      </c>
      <c r="I47" s="12">
        <v>157483</v>
      </c>
    </row>
    <row r="48" spans="1:9" ht="15" customHeight="1">
      <c r="A48" s="43" t="s">
        <v>12</v>
      </c>
      <c r="B48" s="43"/>
      <c r="C48" s="46" t="s">
        <v>6</v>
      </c>
      <c r="D48" s="46" t="s">
        <v>7</v>
      </c>
      <c r="E48" s="103"/>
      <c r="F48" s="104"/>
      <c r="G48" s="105"/>
      <c r="H48" s="46"/>
      <c r="I48" s="19">
        <f>SUM(I49)</f>
        <v>217000.00000000003</v>
      </c>
    </row>
    <row r="49" spans="1:9" ht="15" customHeight="1">
      <c r="A49" s="8" t="s">
        <v>13</v>
      </c>
      <c r="B49" s="8"/>
      <c r="C49" s="47" t="s">
        <v>6</v>
      </c>
      <c r="D49" s="47" t="s">
        <v>20</v>
      </c>
      <c r="E49" s="78"/>
      <c r="F49" s="79"/>
      <c r="G49" s="80"/>
      <c r="H49" s="47"/>
      <c r="I49" s="41">
        <f>SUM(I50)</f>
        <v>217000.00000000003</v>
      </c>
    </row>
    <row r="50" spans="1:9" ht="66.75" customHeight="1">
      <c r="A50" s="8" t="s">
        <v>86</v>
      </c>
      <c r="B50" s="8"/>
      <c r="C50" s="33" t="s">
        <v>6</v>
      </c>
      <c r="D50" s="33" t="s">
        <v>20</v>
      </c>
      <c r="E50" s="73" t="s">
        <v>87</v>
      </c>
      <c r="F50" s="74"/>
      <c r="G50" s="75"/>
      <c r="H50" s="33" t="s">
        <v>127</v>
      </c>
      <c r="I50" s="20">
        <f>SUM(I51)</f>
        <v>217000.00000000003</v>
      </c>
    </row>
    <row r="51" spans="1:9" ht="24" customHeight="1">
      <c r="A51" s="8" t="s">
        <v>88</v>
      </c>
      <c r="B51" s="8"/>
      <c r="C51" s="33" t="s">
        <v>6</v>
      </c>
      <c r="D51" s="33" t="s">
        <v>20</v>
      </c>
      <c r="E51" s="73" t="s">
        <v>89</v>
      </c>
      <c r="F51" s="74"/>
      <c r="G51" s="75"/>
      <c r="H51" s="33" t="s">
        <v>127</v>
      </c>
      <c r="I51" s="20">
        <f>SUM(I52:I55)</f>
        <v>217000.00000000003</v>
      </c>
    </row>
    <row r="52" spans="1:9" ht="24.75" customHeight="1">
      <c r="A52" s="8" t="s">
        <v>37</v>
      </c>
      <c r="B52" s="8"/>
      <c r="C52" s="33" t="s">
        <v>6</v>
      </c>
      <c r="D52" s="33" t="s">
        <v>20</v>
      </c>
      <c r="E52" s="73" t="s">
        <v>89</v>
      </c>
      <c r="F52" s="74"/>
      <c r="G52" s="75"/>
      <c r="H52" s="33" t="s">
        <v>38</v>
      </c>
      <c r="I52" s="9">
        <v>157063.1</v>
      </c>
    </row>
    <row r="53" spans="1:9" ht="36.75" customHeight="1">
      <c r="A53" s="8" t="s">
        <v>90</v>
      </c>
      <c r="B53" s="8"/>
      <c r="C53" s="33" t="s">
        <v>6</v>
      </c>
      <c r="D53" s="33" t="s">
        <v>20</v>
      </c>
      <c r="E53" s="73" t="s">
        <v>89</v>
      </c>
      <c r="F53" s="74"/>
      <c r="G53" s="75"/>
      <c r="H53" s="33" t="s">
        <v>73</v>
      </c>
      <c r="I53" s="9">
        <v>44440.23</v>
      </c>
    </row>
    <row r="54" spans="1:9" ht="22.5">
      <c r="A54" s="15" t="s">
        <v>59</v>
      </c>
      <c r="B54" s="15"/>
      <c r="C54" s="33" t="s">
        <v>6</v>
      </c>
      <c r="D54" s="33" t="s">
        <v>20</v>
      </c>
      <c r="E54" s="73" t="s">
        <v>89</v>
      </c>
      <c r="F54" s="74"/>
      <c r="G54" s="75"/>
      <c r="H54" s="33" t="s">
        <v>46</v>
      </c>
      <c r="I54" s="9">
        <v>4916.67</v>
      </c>
    </row>
    <row r="55" spans="1:9" ht="27.75" customHeight="1">
      <c r="A55" s="8" t="s">
        <v>39</v>
      </c>
      <c r="B55" s="8"/>
      <c r="C55" s="33" t="s">
        <v>6</v>
      </c>
      <c r="D55" s="33" t="s">
        <v>20</v>
      </c>
      <c r="E55" s="73" t="s">
        <v>89</v>
      </c>
      <c r="F55" s="74"/>
      <c r="G55" s="75"/>
      <c r="H55" s="33" t="s">
        <v>40</v>
      </c>
      <c r="I55" s="12">
        <v>10580</v>
      </c>
    </row>
    <row r="56" spans="1:9" ht="22.5" customHeight="1">
      <c r="A56" s="43" t="s">
        <v>50</v>
      </c>
      <c r="B56" s="43"/>
      <c r="C56" s="46" t="s">
        <v>20</v>
      </c>
      <c r="D56" s="46" t="s">
        <v>7</v>
      </c>
      <c r="E56" s="103"/>
      <c r="F56" s="104"/>
      <c r="G56" s="105"/>
      <c r="H56" s="46"/>
      <c r="I56" s="19">
        <f>SUM(I57)</f>
        <v>1800000</v>
      </c>
    </row>
    <row r="57" spans="1:9" ht="13.5" customHeight="1">
      <c r="A57" s="48" t="s">
        <v>52</v>
      </c>
      <c r="B57" s="48"/>
      <c r="C57" s="47" t="s">
        <v>20</v>
      </c>
      <c r="D57" s="47" t="s">
        <v>25</v>
      </c>
      <c r="E57" s="78"/>
      <c r="F57" s="79"/>
      <c r="G57" s="80"/>
      <c r="H57" s="47"/>
      <c r="I57" s="41">
        <f>SUM(I58)</f>
        <v>1800000</v>
      </c>
    </row>
    <row r="58" spans="1:9" ht="12.75">
      <c r="A58" s="21" t="s">
        <v>91</v>
      </c>
      <c r="B58" s="21"/>
      <c r="C58" s="33" t="s">
        <v>20</v>
      </c>
      <c r="D58" s="33" t="s">
        <v>25</v>
      </c>
      <c r="E58" s="73" t="s">
        <v>92</v>
      </c>
      <c r="F58" s="74"/>
      <c r="G58" s="75"/>
      <c r="H58" s="33"/>
      <c r="I58" s="20">
        <f>SUM(I59)</f>
        <v>1800000</v>
      </c>
    </row>
    <row r="59" spans="1:9" ht="21.75" customHeight="1">
      <c r="A59" s="8" t="s">
        <v>93</v>
      </c>
      <c r="B59" s="8"/>
      <c r="C59" s="33" t="s">
        <v>20</v>
      </c>
      <c r="D59" s="33" t="s">
        <v>25</v>
      </c>
      <c r="E59" s="73" t="s">
        <v>94</v>
      </c>
      <c r="F59" s="74"/>
      <c r="G59" s="75"/>
      <c r="H59" s="33"/>
      <c r="I59" s="9">
        <f>SUM(I60)</f>
        <v>1800000</v>
      </c>
    </row>
    <row r="60" spans="1:9" ht="22.5" customHeight="1">
      <c r="A60" s="8" t="s">
        <v>39</v>
      </c>
      <c r="B60" s="8"/>
      <c r="C60" s="33" t="s">
        <v>20</v>
      </c>
      <c r="D60" s="33" t="s">
        <v>25</v>
      </c>
      <c r="E60" s="73" t="s">
        <v>94</v>
      </c>
      <c r="F60" s="74"/>
      <c r="G60" s="75"/>
      <c r="H60" s="33" t="s">
        <v>40</v>
      </c>
      <c r="I60" s="9">
        <v>1800000</v>
      </c>
    </row>
    <row r="61" spans="1:9" ht="15" customHeight="1">
      <c r="A61" s="43" t="s">
        <v>35</v>
      </c>
      <c r="B61" s="43"/>
      <c r="C61" s="46" t="s">
        <v>8</v>
      </c>
      <c r="D61" s="46" t="s">
        <v>7</v>
      </c>
      <c r="E61" s="106" t="s">
        <v>138</v>
      </c>
      <c r="F61" s="107"/>
      <c r="G61" s="108"/>
      <c r="H61" s="49" t="s">
        <v>127</v>
      </c>
      <c r="I61" s="19">
        <f>SUM(I62+I74)</f>
        <v>42319968</v>
      </c>
    </row>
    <row r="62" spans="1:9" ht="15.75" customHeight="1">
      <c r="A62" s="15" t="s">
        <v>34</v>
      </c>
      <c r="B62" s="15"/>
      <c r="C62" s="47" t="s">
        <v>8</v>
      </c>
      <c r="D62" s="47" t="s">
        <v>29</v>
      </c>
      <c r="E62" s="78" t="s">
        <v>138</v>
      </c>
      <c r="F62" s="79"/>
      <c r="G62" s="80"/>
      <c r="H62" s="47" t="s">
        <v>127</v>
      </c>
      <c r="I62" s="41">
        <f>SUM(I63)</f>
        <v>41319968</v>
      </c>
    </row>
    <row r="63" spans="1:9" ht="15.75" customHeight="1">
      <c r="A63" s="15" t="s">
        <v>125</v>
      </c>
      <c r="B63" s="15"/>
      <c r="C63" s="54" t="s">
        <v>8</v>
      </c>
      <c r="D63" s="54" t="s">
        <v>29</v>
      </c>
      <c r="E63" s="70" t="s">
        <v>126</v>
      </c>
      <c r="F63" s="71"/>
      <c r="G63" s="72"/>
      <c r="H63" s="54" t="s">
        <v>127</v>
      </c>
      <c r="I63" s="52">
        <f>SUM(I64,I69)</f>
        <v>41319968</v>
      </c>
    </row>
    <row r="64" spans="1:9" ht="14.25" customHeight="1">
      <c r="A64" s="15" t="s">
        <v>79</v>
      </c>
      <c r="B64" s="15"/>
      <c r="C64" s="34" t="s">
        <v>8</v>
      </c>
      <c r="D64" s="34" t="s">
        <v>29</v>
      </c>
      <c r="E64" s="86" t="s">
        <v>95</v>
      </c>
      <c r="F64" s="87"/>
      <c r="G64" s="88"/>
      <c r="H64" s="34" t="s">
        <v>127</v>
      </c>
      <c r="I64" s="20">
        <f>SUM(I65)</f>
        <v>1517150</v>
      </c>
    </row>
    <row r="65" spans="1:9" ht="45" customHeight="1">
      <c r="A65" s="13" t="s">
        <v>61</v>
      </c>
      <c r="B65" s="13"/>
      <c r="C65" s="35" t="s">
        <v>8</v>
      </c>
      <c r="D65" s="35" t="s">
        <v>29</v>
      </c>
      <c r="E65" s="83" t="s">
        <v>96</v>
      </c>
      <c r="F65" s="84"/>
      <c r="G65" s="85"/>
      <c r="H65" s="35" t="s">
        <v>127</v>
      </c>
      <c r="I65" s="14">
        <f>SUM(I66)</f>
        <v>1517150</v>
      </c>
    </row>
    <row r="66" spans="1:9" ht="21" customHeight="1">
      <c r="A66" s="8" t="s">
        <v>132</v>
      </c>
      <c r="B66" s="8"/>
      <c r="C66" s="35" t="s">
        <v>8</v>
      </c>
      <c r="D66" s="35" t="s">
        <v>29</v>
      </c>
      <c r="E66" s="83" t="s">
        <v>96</v>
      </c>
      <c r="F66" s="84"/>
      <c r="G66" s="85"/>
      <c r="H66" s="35" t="s">
        <v>133</v>
      </c>
      <c r="I66" s="14">
        <f>SUM(I67)</f>
        <v>1517150</v>
      </c>
    </row>
    <row r="67" spans="1:9" ht="21" customHeight="1">
      <c r="A67" s="8" t="s">
        <v>134</v>
      </c>
      <c r="B67" s="8"/>
      <c r="C67" s="35" t="s">
        <v>8</v>
      </c>
      <c r="D67" s="35" t="s">
        <v>29</v>
      </c>
      <c r="E67" s="83" t="s">
        <v>96</v>
      </c>
      <c r="F67" s="84"/>
      <c r="G67" s="85"/>
      <c r="H67" s="35" t="s">
        <v>135</v>
      </c>
      <c r="I67" s="14">
        <f>SUM(I68)</f>
        <v>1517150</v>
      </c>
    </row>
    <row r="68" spans="1:9" ht="22.5">
      <c r="A68" s="13" t="s">
        <v>39</v>
      </c>
      <c r="B68" s="13"/>
      <c r="C68" s="35" t="s">
        <v>8</v>
      </c>
      <c r="D68" s="35" t="s">
        <v>29</v>
      </c>
      <c r="E68" s="83" t="s">
        <v>96</v>
      </c>
      <c r="F68" s="84"/>
      <c r="G68" s="85"/>
      <c r="H68" s="35" t="s">
        <v>40</v>
      </c>
      <c r="I68" s="14">
        <v>1517150</v>
      </c>
    </row>
    <row r="69" spans="1:9" ht="12.75">
      <c r="A69" s="13" t="s">
        <v>91</v>
      </c>
      <c r="B69" s="13"/>
      <c r="C69" s="35" t="s">
        <v>8</v>
      </c>
      <c r="D69" s="35" t="s">
        <v>29</v>
      </c>
      <c r="E69" s="83" t="s">
        <v>92</v>
      </c>
      <c r="F69" s="84"/>
      <c r="G69" s="85"/>
      <c r="H69" s="35" t="s">
        <v>127</v>
      </c>
      <c r="I69" s="14">
        <f>SUM(I70)</f>
        <v>39802818</v>
      </c>
    </row>
    <row r="70" spans="1:9" ht="33.75">
      <c r="A70" s="22" t="s">
        <v>97</v>
      </c>
      <c r="B70" s="22"/>
      <c r="C70" s="34" t="s">
        <v>8</v>
      </c>
      <c r="D70" s="34" t="s">
        <v>29</v>
      </c>
      <c r="E70" s="86" t="s">
        <v>98</v>
      </c>
      <c r="F70" s="87"/>
      <c r="G70" s="88"/>
      <c r="H70" s="34" t="s">
        <v>127</v>
      </c>
      <c r="I70" s="9">
        <f>SUM(I71)</f>
        <v>39802818</v>
      </c>
    </row>
    <row r="71" spans="1:9" ht="22.5">
      <c r="A71" s="8" t="s">
        <v>132</v>
      </c>
      <c r="B71" s="8"/>
      <c r="C71" s="34" t="s">
        <v>8</v>
      </c>
      <c r="D71" s="34" t="s">
        <v>29</v>
      </c>
      <c r="E71" s="86" t="s">
        <v>98</v>
      </c>
      <c r="F71" s="87"/>
      <c r="G71" s="88"/>
      <c r="H71" s="34" t="s">
        <v>133</v>
      </c>
      <c r="I71" s="9">
        <f>SUM(I72)</f>
        <v>39802818</v>
      </c>
    </row>
    <row r="72" spans="1:9" ht="22.5">
      <c r="A72" s="8" t="s">
        <v>134</v>
      </c>
      <c r="B72" s="8"/>
      <c r="C72" s="34" t="s">
        <v>8</v>
      </c>
      <c r="D72" s="34" t="s">
        <v>29</v>
      </c>
      <c r="E72" s="86" t="s">
        <v>98</v>
      </c>
      <c r="F72" s="87"/>
      <c r="G72" s="88"/>
      <c r="H72" s="34" t="s">
        <v>135</v>
      </c>
      <c r="I72" s="9">
        <f>SUM(I73)</f>
        <v>39802818</v>
      </c>
    </row>
    <row r="73" spans="1:9" ht="24" customHeight="1">
      <c r="A73" s="8" t="s">
        <v>39</v>
      </c>
      <c r="B73" s="8"/>
      <c r="C73" s="34" t="s">
        <v>8</v>
      </c>
      <c r="D73" s="34" t="s">
        <v>29</v>
      </c>
      <c r="E73" s="86" t="s">
        <v>98</v>
      </c>
      <c r="F73" s="87"/>
      <c r="G73" s="88"/>
      <c r="H73" s="34" t="s">
        <v>40</v>
      </c>
      <c r="I73" s="9">
        <v>39802818</v>
      </c>
    </row>
    <row r="74" spans="1:9" ht="16.5" customHeight="1">
      <c r="A74" s="18" t="s">
        <v>62</v>
      </c>
      <c r="B74" s="18"/>
      <c r="C74" s="47" t="s">
        <v>8</v>
      </c>
      <c r="D74" s="47" t="s">
        <v>32</v>
      </c>
      <c r="E74" s="78" t="s">
        <v>138</v>
      </c>
      <c r="F74" s="79"/>
      <c r="G74" s="80"/>
      <c r="H74" s="47" t="s">
        <v>127</v>
      </c>
      <c r="I74" s="41">
        <f>SUM(I76)</f>
        <v>1000000</v>
      </c>
    </row>
    <row r="75" spans="1:9" ht="16.5" customHeight="1">
      <c r="A75" s="15" t="s">
        <v>125</v>
      </c>
      <c r="B75" s="15"/>
      <c r="C75" s="54" t="s">
        <v>8</v>
      </c>
      <c r="D75" s="54" t="s">
        <v>32</v>
      </c>
      <c r="E75" s="70" t="s">
        <v>126</v>
      </c>
      <c r="F75" s="71"/>
      <c r="G75" s="72"/>
      <c r="H75" s="54" t="s">
        <v>127</v>
      </c>
      <c r="I75" s="52">
        <f>SUM(I76)</f>
        <v>1000000</v>
      </c>
    </row>
    <row r="76" spans="1:9" ht="12.75">
      <c r="A76" s="8" t="s">
        <v>84</v>
      </c>
      <c r="B76" s="8"/>
      <c r="C76" s="34" t="s">
        <v>8</v>
      </c>
      <c r="D76" s="34" t="s">
        <v>32</v>
      </c>
      <c r="E76" s="86" t="s">
        <v>85</v>
      </c>
      <c r="F76" s="87"/>
      <c r="G76" s="88"/>
      <c r="H76" s="34" t="s">
        <v>127</v>
      </c>
      <c r="I76" s="9">
        <f>SUM(I80+I84)</f>
        <v>1000000</v>
      </c>
    </row>
    <row r="77" spans="1:9" ht="15.75" customHeight="1">
      <c r="A77" s="8" t="s">
        <v>63</v>
      </c>
      <c r="B77" s="8"/>
      <c r="C77" s="34" t="s">
        <v>8</v>
      </c>
      <c r="D77" s="34" t="s">
        <v>32</v>
      </c>
      <c r="E77" s="86" t="s">
        <v>99</v>
      </c>
      <c r="F77" s="87"/>
      <c r="G77" s="88"/>
      <c r="H77" s="34" t="s">
        <v>127</v>
      </c>
      <c r="I77" s="9">
        <f>SUM(I80)</f>
        <v>500000</v>
      </c>
    </row>
    <row r="78" spans="1:9" ht="24" customHeight="1">
      <c r="A78" s="8" t="s">
        <v>132</v>
      </c>
      <c r="B78" s="8"/>
      <c r="C78" s="34" t="s">
        <v>8</v>
      </c>
      <c r="D78" s="34" t="s">
        <v>32</v>
      </c>
      <c r="E78" s="86" t="s">
        <v>99</v>
      </c>
      <c r="F78" s="87"/>
      <c r="G78" s="88"/>
      <c r="H78" s="34" t="s">
        <v>133</v>
      </c>
      <c r="I78" s="9">
        <f>SUM(I79)</f>
        <v>500000</v>
      </c>
    </row>
    <row r="79" spans="1:9" ht="24" customHeight="1">
      <c r="A79" s="8" t="s">
        <v>134</v>
      </c>
      <c r="B79" s="8"/>
      <c r="C79" s="34" t="s">
        <v>8</v>
      </c>
      <c r="D79" s="34" t="s">
        <v>32</v>
      </c>
      <c r="E79" s="86" t="s">
        <v>99</v>
      </c>
      <c r="F79" s="87"/>
      <c r="G79" s="88"/>
      <c r="H79" s="34" t="s">
        <v>135</v>
      </c>
      <c r="I79" s="9">
        <f>SUM(I80)</f>
        <v>500000</v>
      </c>
    </row>
    <row r="80" spans="1:9" ht="23.25" customHeight="1">
      <c r="A80" s="8" t="s">
        <v>39</v>
      </c>
      <c r="B80" s="8"/>
      <c r="C80" s="34" t="s">
        <v>8</v>
      </c>
      <c r="D80" s="34" t="s">
        <v>32</v>
      </c>
      <c r="E80" s="86" t="s">
        <v>99</v>
      </c>
      <c r="F80" s="87"/>
      <c r="G80" s="88"/>
      <c r="H80" s="34" t="s">
        <v>40</v>
      </c>
      <c r="I80" s="9">
        <v>500000</v>
      </c>
    </row>
    <row r="81" spans="1:9" ht="36.75" customHeight="1">
      <c r="A81" s="21" t="s">
        <v>100</v>
      </c>
      <c r="B81" s="21"/>
      <c r="C81" s="34" t="s">
        <v>8</v>
      </c>
      <c r="D81" s="34" t="s">
        <v>32</v>
      </c>
      <c r="E81" s="86" t="s">
        <v>101</v>
      </c>
      <c r="F81" s="87"/>
      <c r="G81" s="88"/>
      <c r="H81" s="34" t="s">
        <v>127</v>
      </c>
      <c r="I81" s="12">
        <f>SUM(I82)</f>
        <v>500000</v>
      </c>
    </row>
    <row r="82" spans="1:9" ht="21.75" customHeight="1">
      <c r="A82" s="8" t="s">
        <v>132</v>
      </c>
      <c r="B82" s="8"/>
      <c r="C82" s="34" t="s">
        <v>8</v>
      </c>
      <c r="D82" s="34" t="s">
        <v>32</v>
      </c>
      <c r="E82" s="86" t="s">
        <v>101</v>
      </c>
      <c r="F82" s="87"/>
      <c r="G82" s="88"/>
      <c r="H82" s="34" t="s">
        <v>133</v>
      </c>
      <c r="I82" s="12">
        <f>SUM(I83)</f>
        <v>500000</v>
      </c>
    </row>
    <row r="83" spans="1:9" ht="21.75" customHeight="1">
      <c r="A83" s="8" t="s">
        <v>134</v>
      </c>
      <c r="B83" s="8"/>
      <c r="C83" s="34" t="s">
        <v>8</v>
      </c>
      <c r="D83" s="34" t="s">
        <v>32</v>
      </c>
      <c r="E83" s="86" t="s">
        <v>101</v>
      </c>
      <c r="F83" s="87"/>
      <c r="G83" s="88"/>
      <c r="H83" s="34" t="s">
        <v>135</v>
      </c>
      <c r="I83" s="12">
        <f>SUM(I84)</f>
        <v>500000</v>
      </c>
    </row>
    <row r="84" spans="1:9" ht="23.25" customHeight="1">
      <c r="A84" s="8" t="s">
        <v>39</v>
      </c>
      <c r="B84" s="8"/>
      <c r="C84" s="34" t="s">
        <v>8</v>
      </c>
      <c r="D84" s="34" t="s">
        <v>32</v>
      </c>
      <c r="E84" s="86" t="s">
        <v>101</v>
      </c>
      <c r="F84" s="87"/>
      <c r="G84" s="88"/>
      <c r="H84" s="34" t="s">
        <v>40</v>
      </c>
      <c r="I84" s="12">
        <v>500000</v>
      </c>
    </row>
    <row r="85" spans="1:9" ht="17.25" customHeight="1">
      <c r="A85" s="43" t="s">
        <v>9</v>
      </c>
      <c r="B85" s="43"/>
      <c r="C85" s="46" t="s">
        <v>10</v>
      </c>
      <c r="D85" s="46" t="s">
        <v>7</v>
      </c>
      <c r="E85" s="103" t="s">
        <v>138</v>
      </c>
      <c r="F85" s="104"/>
      <c r="G85" s="105"/>
      <c r="H85" s="46" t="s">
        <v>127</v>
      </c>
      <c r="I85" s="19">
        <f>SUM(I86,I93,I106,I151)</f>
        <v>26383377.57</v>
      </c>
    </row>
    <row r="86" spans="1:9" ht="14.25" customHeight="1">
      <c r="A86" s="18" t="s">
        <v>17</v>
      </c>
      <c r="B86" s="18"/>
      <c r="C86" s="47" t="s">
        <v>10</v>
      </c>
      <c r="D86" s="47" t="s">
        <v>1</v>
      </c>
      <c r="E86" s="78" t="s">
        <v>138</v>
      </c>
      <c r="F86" s="79"/>
      <c r="G86" s="80"/>
      <c r="H86" s="47" t="s">
        <v>127</v>
      </c>
      <c r="I86" s="41">
        <f aca="true" t="shared" si="0" ref="I86:I91">SUM(I87)</f>
        <v>3801</v>
      </c>
    </row>
    <row r="87" spans="1:9" ht="14.25" customHeight="1">
      <c r="A87" s="15" t="s">
        <v>125</v>
      </c>
      <c r="B87" s="15"/>
      <c r="C87" s="54" t="s">
        <v>10</v>
      </c>
      <c r="D87" s="54" t="s">
        <v>1</v>
      </c>
      <c r="E87" s="70" t="s">
        <v>126</v>
      </c>
      <c r="F87" s="71"/>
      <c r="G87" s="72"/>
      <c r="H87" s="54" t="s">
        <v>127</v>
      </c>
      <c r="I87" s="52">
        <f t="shared" si="0"/>
        <v>3801</v>
      </c>
    </row>
    <row r="88" spans="1:9" ht="12.75">
      <c r="A88" s="15" t="s">
        <v>79</v>
      </c>
      <c r="B88" s="15"/>
      <c r="C88" s="33" t="s">
        <v>10</v>
      </c>
      <c r="D88" s="33" t="s">
        <v>1</v>
      </c>
      <c r="E88" s="73" t="s">
        <v>80</v>
      </c>
      <c r="F88" s="74"/>
      <c r="G88" s="75"/>
      <c r="H88" s="33" t="s">
        <v>127</v>
      </c>
      <c r="I88" s="12">
        <f t="shared" si="0"/>
        <v>3801</v>
      </c>
    </row>
    <row r="89" spans="1:9" ht="78.75">
      <c r="A89" s="13" t="s">
        <v>64</v>
      </c>
      <c r="B89" s="13"/>
      <c r="C89" s="33" t="s">
        <v>10</v>
      </c>
      <c r="D89" s="33" t="s">
        <v>1</v>
      </c>
      <c r="E89" s="73" t="s">
        <v>102</v>
      </c>
      <c r="F89" s="74"/>
      <c r="G89" s="75"/>
      <c r="H89" s="33" t="s">
        <v>127</v>
      </c>
      <c r="I89" s="12">
        <f t="shared" si="0"/>
        <v>3801</v>
      </c>
    </row>
    <row r="90" spans="1:9" ht="22.5">
      <c r="A90" s="8" t="s">
        <v>132</v>
      </c>
      <c r="B90" s="8"/>
      <c r="C90" s="33" t="s">
        <v>10</v>
      </c>
      <c r="D90" s="33" t="s">
        <v>1</v>
      </c>
      <c r="E90" s="73" t="s">
        <v>102</v>
      </c>
      <c r="F90" s="74"/>
      <c r="G90" s="75"/>
      <c r="H90" s="33" t="s">
        <v>133</v>
      </c>
      <c r="I90" s="12">
        <f t="shared" si="0"/>
        <v>3801</v>
      </c>
    </row>
    <row r="91" spans="1:9" ht="22.5">
      <c r="A91" s="8" t="s">
        <v>134</v>
      </c>
      <c r="B91" s="8"/>
      <c r="C91" s="33" t="s">
        <v>10</v>
      </c>
      <c r="D91" s="33" t="s">
        <v>1</v>
      </c>
      <c r="E91" s="73" t="s">
        <v>102</v>
      </c>
      <c r="F91" s="74"/>
      <c r="G91" s="75"/>
      <c r="H91" s="33" t="s">
        <v>135</v>
      </c>
      <c r="I91" s="12">
        <f t="shared" si="0"/>
        <v>3801</v>
      </c>
    </row>
    <row r="92" spans="1:9" ht="22.5">
      <c r="A92" s="8" t="s">
        <v>39</v>
      </c>
      <c r="B92" s="8"/>
      <c r="C92" s="35" t="s">
        <v>10</v>
      </c>
      <c r="D92" s="35" t="s">
        <v>1</v>
      </c>
      <c r="E92" s="83" t="s">
        <v>102</v>
      </c>
      <c r="F92" s="84"/>
      <c r="G92" s="85"/>
      <c r="H92" s="35" t="s">
        <v>40</v>
      </c>
      <c r="I92" s="20">
        <v>3801</v>
      </c>
    </row>
    <row r="93" spans="1:9" ht="12.75">
      <c r="A93" s="18" t="s">
        <v>11</v>
      </c>
      <c r="B93" s="18"/>
      <c r="C93" s="47" t="s">
        <v>10</v>
      </c>
      <c r="D93" s="47" t="s">
        <v>6</v>
      </c>
      <c r="E93" s="78" t="s">
        <v>138</v>
      </c>
      <c r="F93" s="79"/>
      <c r="G93" s="80"/>
      <c r="H93" s="47" t="s">
        <v>127</v>
      </c>
      <c r="I93" s="41">
        <f>SUM(I94,I100)</f>
        <v>7643000</v>
      </c>
    </row>
    <row r="94" spans="1:9" ht="15.75" customHeight="1">
      <c r="A94" s="15" t="s">
        <v>125</v>
      </c>
      <c r="B94" s="15"/>
      <c r="C94" s="35" t="s">
        <v>10</v>
      </c>
      <c r="D94" s="35" t="s">
        <v>6</v>
      </c>
      <c r="E94" s="83" t="s">
        <v>126</v>
      </c>
      <c r="F94" s="84"/>
      <c r="G94" s="85"/>
      <c r="H94" s="35" t="s">
        <v>127</v>
      </c>
      <c r="I94" s="20">
        <f>SUM(I95)</f>
        <v>143000</v>
      </c>
    </row>
    <row r="95" spans="1:9" ht="18" customHeight="1">
      <c r="A95" s="15" t="s">
        <v>79</v>
      </c>
      <c r="B95" s="15"/>
      <c r="C95" s="34" t="s">
        <v>10</v>
      </c>
      <c r="D95" s="34" t="s">
        <v>6</v>
      </c>
      <c r="E95" s="86" t="s">
        <v>80</v>
      </c>
      <c r="F95" s="87"/>
      <c r="G95" s="88"/>
      <c r="H95" s="34" t="s">
        <v>127</v>
      </c>
      <c r="I95" s="20">
        <f>SUM(I96)</f>
        <v>143000</v>
      </c>
    </row>
    <row r="96" spans="1:9" ht="56.25">
      <c r="A96" s="13" t="s">
        <v>65</v>
      </c>
      <c r="B96" s="13"/>
      <c r="C96" s="34" t="s">
        <v>10</v>
      </c>
      <c r="D96" s="34" t="s">
        <v>6</v>
      </c>
      <c r="E96" s="86" t="s">
        <v>103</v>
      </c>
      <c r="F96" s="87"/>
      <c r="G96" s="88"/>
      <c r="H96" s="34" t="s">
        <v>127</v>
      </c>
      <c r="I96" s="12">
        <f>SUM(I97)</f>
        <v>143000</v>
      </c>
    </row>
    <row r="97" spans="1:9" ht="27" customHeight="1">
      <c r="A97" s="8" t="s">
        <v>132</v>
      </c>
      <c r="B97" s="8"/>
      <c r="C97" s="35" t="s">
        <v>10</v>
      </c>
      <c r="D97" s="35" t="s">
        <v>6</v>
      </c>
      <c r="E97" s="86" t="s">
        <v>103</v>
      </c>
      <c r="F97" s="87"/>
      <c r="G97" s="88"/>
      <c r="H97" s="35" t="s">
        <v>133</v>
      </c>
      <c r="I97" s="20">
        <f>SUM(I98)</f>
        <v>143000</v>
      </c>
    </row>
    <row r="98" spans="1:9" ht="29.25" customHeight="1">
      <c r="A98" s="8" t="s">
        <v>134</v>
      </c>
      <c r="B98" s="8"/>
      <c r="C98" s="35" t="s">
        <v>10</v>
      </c>
      <c r="D98" s="35" t="s">
        <v>6</v>
      </c>
      <c r="E98" s="86" t="s">
        <v>103</v>
      </c>
      <c r="F98" s="87"/>
      <c r="G98" s="88"/>
      <c r="H98" s="35" t="s">
        <v>135</v>
      </c>
      <c r="I98" s="20">
        <f>SUM(I99)</f>
        <v>143000</v>
      </c>
    </row>
    <row r="99" spans="1:9" ht="24" customHeight="1">
      <c r="A99" s="8" t="s">
        <v>39</v>
      </c>
      <c r="B99" s="8"/>
      <c r="C99" s="34" t="s">
        <v>10</v>
      </c>
      <c r="D99" s="34" t="s">
        <v>6</v>
      </c>
      <c r="E99" s="86" t="s">
        <v>103</v>
      </c>
      <c r="F99" s="87"/>
      <c r="G99" s="88"/>
      <c r="H99" s="34" t="s">
        <v>40</v>
      </c>
      <c r="I99" s="12">
        <v>143000</v>
      </c>
    </row>
    <row r="100" spans="1:9" ht="15.75" customHeight="1">
      <c r="A100" s="13" t="s">
        <v>91</v>
      </c>
      <c r="B100" s="13"/>
      <c r="C100" s="34" t="s">
        <v>10</v>
      </c>
      <c r="D100" s="34" t="s">
        <v>6</v>
      </c>
      <c r="E100" s="86" t="s">
        <v>92</v>
      </c>
      <c r="F100" s="87"/>
      <c r="G100" s="88"/>
      <c r="H100" s="34" t="s">
        <v>127</v>
      </c>
      <c r="I100" s="12">
        <f>SUM(I101)</f>
        <v>7500000</v>
      </c>
    </row>
    <row r="101" spans="1:9" ht="46.5" customHeight="1">
      <c r="A101" s="8" t="s">
        <v>104</v>
      </c>
      <c r="B101" s="8"/>
      <c r="C101" s="34" t="s">
        <v>10</v>
      </c>
      <c r="D101" s="34" t="s">
        <v>6</v>
      </c>
      <c r="E101" s="86" t="s">
        <v>105</v>
      </c>
      <c r="F101" s="87"/>
      <c r="G101" s="88"/>
      <c r="H101" s="34" t="s">
        <v>127</v>
      </c>
      <c r="I101" s="12">
        <f>SUM(I102)</f>
        <v>7500000</v>
      </c>
    </row>
    <row r="102" spans="1:9" ht="21.75" customHeight="1">
      <c r="A102" s="8" t="s">
        <v>132</v>
      </c>
      <c r="B102" s="8"/>
      <c r="C102" s="34" t="s">
        <v>10</v>
      </c>
      <c r="D102" s="34" t="s">
        <v>6</v>
      </c>
      <c r="E102" s="86" t="s">
        <v>105</v>
      </c>
      <c r="F102" s="87"/>
      <c r="G102" s="88"/>
      <c r="H102" s="34" t="s">
        <v>133</v>
      </c>
      <c r="I102" s="12">
        <f>SUM(I103)</f>
        <v>7500000</v>
      </c>
    </row>
    <row r="103" spans="1:9" ht="21.75" customHeight="1">
      <c r="A103" s="8" t="s">
        <v>134</v>
      </c>
      <c r="B103" s="8"/>
      <c r="C103" s="34" t="s">
        <v>10</v>
      </c>
      <c r="D103" s="34" t="s">
        <v>6</v>
      </c>
      <c r="E103" s="86" t="s">
        <v>105</v>
      </c>
      <c r="F103" s="87"/>
      <c r="G103" s="88"/>
      <c r="H103" s="34" t="s">
        <v>135</v>
      </c>
      <c r="I103" s="12">
        <f>SUM(I104:I105)</f>
        <v>7500000</v>
      </c>
    </row>
    <row r="104" spans="1:9" ht="21.75" customHeight="1">
      <c r="A104" s="8" t="s">
        <v>163</v>
      </c>
      <c r="B104" s="8"/>
      <c r="C104" s="34" t="s">
        <v>10</v>
      </c>
      <c r="D104" s="34" t="s">
        <v>6</v>
      </c>
      <c r="E104" s="86" t="s">
        <v>105</v>
      </c>
      <c r="F104" s="87"/>
      <c r="G104" s="88"/>
      <c r="H104" s="34" t="s">
        <v>53</v>
      </c>
      <c r="I104" s="12">
        <v>4243621.12</v>
      </c>
    </row>
    <row r="105" spans="1:9" ht="26.25" customHeight="1">
      <c r="A105" s="8" t="s">
        <v>39</v>
      </c>
      <c r="B105" s="8"/>
      <c r="C105" s="34" t="s">
        <v>10</v>
      </c>
      <c r="D105" s="34" t="s">
        <v>6</v>
      </c>
      <c r="E105" s="86" t="s">
        <v>105</v>
      </c>
      <c r="F105" s="87"/>
      <c r="G105" s="88"/>
      <c r="H105" s="34" t="s">
        <v>40</v>
      </c>
      <c r="I105" s="12">
        <v>3256378.88</v>
      </c>
    </row>
    <row r="106" spans="1:9" ht="14.25" customHeight="1">
      <c r="A106" s="30" t="s">
        <v>18</v>
      </c>
      <c r="B106" s="30"/>
      <c r="C106" s="47" t="s">
        <v>10</v>
      </c>
      <c r="D106" s="47" t="s">
        <v>20</v>
      </c>
      <c r="E106" s="78" t="s">
        <v>138</v>
      </c>
      <c r="F106" s="79"/>
      <c r="G106" s="80"/>
      <c r="H106" s="47" t="s">
        <v>127</v>
      </c>
      <c r="I106" s="41">
        <f>SUM(I107)</f>
        <v>17736576.57</v>
      </c>
    </row>
    <row r="107" spans="1:9" ht="14.25" customHeight="1">
      <c r="A107" s="16" t="s">
        <v>125</v>
      </c>
      <c r="B107" s="16"/>
      <c r="C107" s="53" t="s">
        <v>10</v>
      </c>
      <c r="D107" s="53" t="s">
        <v>20</v>
      </c>
      <c r="E107" s="109" t="s">
        <v>126</v>
      </c>
      <c r="F107" s="110"/>
      <c r="G107" s="111"/>
      <c r="H107" s="53" t="s">
        <v>127</v>
      </c>
      <c r="I107" s="31">
        <f>SUM(I108,I113,I126)</f>
        <v>17736576.57</v>
      </c>
    </row>
    <row r="108" spans="1:9" ht="45" customHeight="1">
      <c r="A108" s="16" t="s">
        <v>128</v>
      </c>
      <c r="B108" s="16"/>
      <c r="C108" s="35" t="s">
        <v>10</v>
      </c>
      <c r="D108" s="35" t="s">
        <v>20</v>
      </c>
      <c r="E108" s="83" t="s">
        <v>129</v>
      </c>
      <c r="F108" s="84"/>
      <c r="G108" s="85"/>
      <c r="H108" s="35" t="s">
        <v>127</v>
      </c>
      <c r="I108" s="20">
        <f>SUM(I109)</f>
        <v>1199982.96</v>
      </c>
    </row>
    <row r="109" spans="1:9" ht="24.75" customHeight="1">
      <c r="A109" s="16" t="s">
        <v>130</v>
      </c>
      <c r="B109" s="16"/>
      <c r="C109" s="35" t="s">
        <v>10</v>
      </c>
      <c r="D109" s="35" t="s">
        <v>20</v>
      </c>
      <c r="E109" s="83" t="s">
        <v>131</v>
      </c>
      <c r="F109" s="84"/>
      <c r="G109" s="85"/>
      <c r="H109" s="35" t="s">
        <v>127</v>
      </c>
      <c r="I109" s="20">
        <f>SUM(I110)</f>
        <v>1199982.96</v>
      </c>
    </row>
    <row r="110" spans="1:9" ht="24.75" customHeight="1">
      <c r="A110" s="8" t="s">
        <v>132</v>
      </c>
      <c r="B110" s="8"/>
      <c r="C110" s="35" t="s">
        <v>10</v>
      </c>
      <c r="D110" s="35" t="s">
        <v>20</v>
      </c>
      <c r="E110" s="83" t="s">
        <v>131</v>
      </c>
      <c r="F110" s="84"/>
      <c r="G110" s="85"/>
      <c r="H110" s="35" t="s">
        <v>133</v>
      </c>
      <c r="I110" s="20">
        <f>SUM(I111)</f>
        <v>1199982.96</v>
      </c>
    </row>
    <row r="111" spans="1:9" ht="24.75" customHeight="1">
      <c r="A111" s="8" t="s">
        <v>134</v>
      </c>
      <c r="B111" s="8"/>
      <c r="C111" s="35" t="s">
        <v>10</v>
      </c>
      <c r="D111" s="35" t="s">
        <v>20</v>
      </c>
      <c r="E111" s="83" t="s">
        <v>131</v>
      </c>
      <c r="F111" s="84"/>
      <c r="G111" s="85"/>
      <c r="H111" s="35" t="s">
        <v>135</v>
      </c>
      <c r="I111" s="20">
        <f>SUM(I112)</f>
        <v>1199982.96</v>
      </c>
    </row>
    <row r="112" spans="1:9" ht="24.75" customHeight="1">
      <c r="A112" s="17" t="s">
        <v>51</v>
      </c>
      <c r="B112" s="17"/>
      <c r="C112" s="35" t="s">
        <v>10</v>
      </c>
      <c r="D112" s="35" t="s">
        <v>20</v>
      </c>
      <c r="E112" s="83" t="s">
        <v>131</v>
      </c>
      <c r="F112" s="84"/>
      <c r="G112" s="85"/>
      <c r="H112" s="35" t="s">
        <v>40</v>
      </c>
      <c r="I112" s="20">
        <v>1199982.96</v>
      </c>
    </row>
    <row r="113" spans="1:9" ht="12.75" customHeight="1">
      <c r="A113" s="29" t="s">
        <v>79</v>
      </c>
      <c r="B113" s="29"/>
      <c r="C113" s="53" t="s">
        <v>10</v>
      </c>
      <c r="D113" s="53" t="s">
        <v>20</v>
      </c>
      <c r="E113" s="109" t="s">
        <v>80</v>
      </c>
      <c r="F113" s="110"/>
      <c r="G113" s="111"/>
      <c r="H113" s="53"/>
      <c r="I113" s="31">
        <f>SUM(I114,I118,I122)</f>
        <v>1192455</v>
      </c>
    </row>
    <row r="114" spans="1:9" ht="56.25" customHeight="1">
      <c r="A114" s="28" t="s">
        <v>65</v>
      </c>
      <c r="B114" s="28"/>
      <c r="C114" s="53" t="s">
        <v>10</v>
      </c>
      <c r="D114" s="53" t="s">
        <v>20</v>
      </c>
      <c r="E114" s="109" t="s">
        <v>103</v>
      </c>
      <c r="F114" s="110"/>
      <c r="G114" s="111"/>
      <c r="H114" s="53" t="s">
        <v>127</v>
      </c>
      <c r="I114" s="31">
        <f>SUM(I115)</f>
        <v>100000</v>
      </c>
    </row>
    <row r="115" spans="1:9" ht="23.25" customHeight="1">
      <c r="A115" s="8" t="s">
        <v>132</v>
      </c>
      <c r="B115" s="8"/>
      <c r="C115" s="35" t="s">
        <v>10</v>
      </c>
      <c r="D115" s="35" t="s">
        <v>20</v>
      </c>
      <c r="E115" s="83" t="s">
        <v>103</v>
      </c>
      <c r="F115" s="84"/>
      <c r="G115" s="85"/>
      <c r="H115" s="35" t="s">
        <v>133</v>
      </c>
      <c r="I115" s="20">
        <f>SUM(I116)</f>
        <v>100000</v>
      </c>
    </row>
    <row r="116" spans="1:9" ht="23.25" customHeight="1">
      <c r="A116" s="8" t="s">
        <v>134</v>
      </c>
      <c r="B116" s="8"/>
      <c r="C116" s="35" t="s">
        <v>10</v>
      </c>
      <c r="D116" s="35" t="s">
        <v>20</v>
      </c>
      <c r="E116" s="83" t="s">
        <v>103</v>
      </c>
      <c r="F116" s="84"/>
      <c r="G116" s="85"/>
      <c r="H116" s="35" t="s">
        <v>135</v>
      </c>
      <c r="I116" s="20">
        <f>SUM(I117)</f>
        <v>100000</v>
      </c>
    </row>
    <row r="117" spans="1:9" ht="23.25" customHeight="1">
      <c r="A117" s="8" t="s">
        <v>39</v>
      </c>
      <c r="B117" s="8"/>
      <c r="C117" s="35" t="s">
        <v>10</v>
      </c>
      <c r="D117" s="35" t="s">
        <v>20</v>
      </c>
      <c r="E117" s="83" t="s">
        <v>103</v>
      </c>
      <c r="F117" s="84"/>
      <c r="G117" s="85"/>
      <c r="H117" s="35" t="s">
        <v>40</v>
      </c>
      <c r="I117" s="20">
        <v>100000</v>
      </c>
    </row>
    <row r="118" spans="1:9" ht="33.75" customHeight="1">
      <c r="A118" s="28" t="s">
        <v>67</v>
      </c>
      <c r="B118" s="28"/>
      <c r="C118" s="53" t="s">
        <v>10</v>
      </c>
      <c r="D118" s="53" t="s">
        <v>20</v>
      </c>
      <c r="E118" s="109" t="s">
        <v>106</v>
      </c>
      <c r="F118" s="110"/>
      <c r="G118" s="111"/>
      <c r="H118" s="53" t="s">
        <v>127</v>
      </c>
      <c r="I118" s="31">
        <f>SUM(I119)</f>
        <v>1000000</v>
      </c>
    </row>
    <row r="119" spans="1:9" ht="21.75" customHeight="1">
      <c r="A119" s="8" t="s">
        <v>132</v>
      </c>
      <c r="B119" s="8"/>
      <c r="C119" s="35" t="s">
        <v>10</v>
      </c>
      <c r="D119" s="35" t="s">
        <v>20</v>
      </c>
      <c r="E119" s="83" t="s">
        <v>106</v>
      </c>
      <c r="F119" s="84"/>
      <c r="G119" s="85"/>
      <c r="H119" s="35" t="s">
        <v>133</v>
      </c>
      <c r="I119" s="20">
        <f>SUM(I120)</f>
        <v>1000000</v>
      </c>
    </row>
    <row r="120" spans="1:9" ht="21.75" customHeight="1">
      <c r="A120" s="8" t="s">
        <v>134</v>
      </c>
      <c r="B120" s="8"/>
      <c r="C120" s="35" t="s">
        <v>10</v>
      </c>
      <c r="D120" s="35" t="s">
        <v>20</v>
      </c>
      <c r="E120" s="83" t="s">
        <v>106</v>
      </c>
      <c r="F120" s="84"/>
      <c r="G120" s="85"/>
      <c r="H120" s="35" t="s">
        <v>135</v>
      </c>
      <c r="I120" s="20">
        <f>SUM(I121)</f>
        <v>1000000</v>
      </c>
    </row>
    <row r="121" spans="1:9" ht="25.5" customHeight="1">
      <c r="A121" s="8" t="s">
        <v>39</v>
      </c>
      <c r="B121" s="8"/>
      <c r="C121" s="35" t="s">
        <v>10</v>
      </c>
      <c r="D121" s="35" t="s">
        <v>20</v>
      </c>
      <c r="E121" s="83" t="s">
        <v>106</v>
      </c>
      <c r="F121" s="84"/>
      <c r="G121" s="85"/>
      <c r="H121" s="35" t="s">
        <v>40</v>
      </c>
      <c r="I121" s="20">
        <v>1000000</v>
      </c>
    </row>
    <row r="122" spans="1:9" ht="21" customHeight="1">
      <c r="A122" s="28" t="s">
        <v>66</v>
      </c>
      <c r="B122" s="28"/>
      <c r="C122" s="53" t="s">
        <v>10</v>
      </c>
      <c r="D122" s="53" t="s">
        <v>20</v>
      </c>
      <c r="E122" s="109" t="s">
        <v>107</v>
      </c>
      <c r="F122" s="110"/>
      <c r="G122" s="111"/>
      <c r="H122" s="53" t="s">
        <v>127</v>
      </c>
      <c r="I122" s="31">
        <f>SUM(I123)</f>
        <v>92455</v>
      </c>
    </row>
    <row r="123" spans="1:9" ht="21" customHeight="1">
      <c r="A123" s="8" t="s">
        <v>132</v>
      </c>
      <c r="B123" s="8"/>
      <c r="C123" s="35" t="s">
        <v>10</v>
      </c>
      <c r="D123" s="35" t="s">
        <v>20</v>
      </c>
      <c r="E123" s="83" t="s">
        <v>107</v>
      </c>
      <c r="F123" s="84"/>
      <c r="G123" s="85"/>
      <c r="H123" s="35" t="s">
        <v>133</v>
      </c>
      <c r="I123" s="20">
        <f>SUM(I124)</f>
        <v>92455</v>
      </c>
    </row>
    <row r="124" spans="1:9" ht="21" customHeight="1">
      <c r="A124" s="8" t="s">
        <v>134</v>
      </c>
      <c r="B124" s="8"/>
      <c r="C124" s="35" t="s">
        <v>10</v>
      </c>
      <c r="D124" s="35" t="s">
        <v>20</v>
      </c>
      <c r="E124" s="83" t="s">
        <v>107</v>
      </c>
      <c r="F124" s="84"/>
      <c r="G124" s="85"/>
      <c r="H124" s="35" t="s">
        <v>135</v>
      </c>
      <c r="I124" s="20">
        <f>SUM(I125)</f>
        <v>92455</v>
      </c>
    </row>
    <row r="125" spans="1:9" ht="21" customHeight="1">
      <c r="A125" s="8" t="s">
        <v>39</v>
      </c>
      <c r="B125" s="8"/>
      <c r="C125" s="35" t="s">
        <v>10</v>
      </c>
      <c r="D125" s="35" t="s">
        <v>20</v>
      </c>
      <c r="E125" s="83" t="s">
        <v>107</v>
      </c>
      <c r="F125" s="84"/>
      <c r="G125" s="85"/>
      <c r="H125" s="35" t="s">
        <v>40</v>
      </c>
      <c r="I125" s="20">
        <v>92455</v>
      </c>
    </row>
    <row r="126" spans="1:9" ht="21" customHeight="1">
      <c r="A126" s="28" t="s">
        <v>91</v>
      </c>
      <c r="B126" s="28"/>
      <c r="C126" s="53" t="s">
        <v>10</v>
      </c>
      <c r="D126" s="53" t="s">
        <v>20</v>
      </c>
      <c r="E126" s="109" t="s">
        <v>92</v>
      </c>
      <c r="F126" s="110"/>
      <c r="G126" s="111"/>
      <c r="H126" s="53" t="s">
        <v>127</v>
      </c>
      <c r="I126" s="31">
        <f>SUM(I127,I131,I135,I140,I144,I148)</f>
        <v>15344138.61</v>
      </c>
    </row>
    <row r="127" spans="1:9" ht="16.5" customHeight="1">
      <c r="A127" s="51" t="s">
        <v>19</v>
      </c>
      <c r="B127" s="51"/>
      <c r="C127" s="36" t="s">
        <v>10</v>
      </c>
      <c r="D127" s="36" t="s">
        <v>20</v>
      </c>
      <c r="E127" s="112" t="s">
        <v>108</v>
      </c>
      <c r="F127" s="113"/>
      <c r="G127" s="114"/>
      <c r="H127" s="36" t="s">
        <v>127</v>
      </c>
      <c r="I127" s="31">
        <f>SUM(I128)</f>
        <v>4600000</v>
      </c>
    </row>
    <row r="128" spans="1:9" ht="21" customHeight="1">
      <c r="A128" s="8" t="s">
        <v>132</v>
      </c>
      <c r="B128" s="8"/>
      <c r="C128" s="37" t="s">
        <v>10</v>
      </c>
      <c r="D128" s="37" t="s">
        <v>20</v>
      </c>
      <c r="E128" s="86" t="s">
        <v>108</v>
      </c>
      <c r="F128" s="87"/>
      <c r="G128" s="88"/>
      <c r="H128" s="34" t="s">
        <v>133</v>
      </c>
      <c r="I128" s="20">
        <f>SUM(I129)</f>
        <v>4600000</v>
      </c>
    </row>
    <row r="129" spans="1:9" ht="21" customHeight="1">
      <c r="A129" s="8" t="s">
        <v>134</v>
      </c>
      <c r="B129" s="8"/>
      <c r="C129" s="37" t="s">
        <v>10</v>
      </c>
      <c r="D129" s="37" t="s">
        <v>20</v>
      </c>
      <c r="E129" s="86" t="s">
        <v>108</v>
      </c>
      <c r="F129" s="87"/>
      <c r="G129" s="88"/>
      <c r="H129" s="34" t="s">
        <v>135</v>
      </c>
      <c r="I129" s="20">
        <f>SUM(I130)</f>
        <v>4600000</v>
      </c>
    </row>
    <row r="130" spans="1:9" ht="23.25" customHeight="1">
      <c r="A130" s="8" t="s">
        <v>39</v>
      </c>
      <c r="B130" s="8"/>
      <c r="C130" s="34" t="s">
        <v>10</v>
      </c>
      <c r="D130" s="34" t="s">
        <v>20</v>
      </c>
      <c r="E130" s="86" t="s">
        <v>108</v>
      </c>
      <c r="F130" s="87"/>
      <c r="G130" s="88"/>
      <c r="H130" s="34" t="s">
        <v>40</v>
      </c>
      <c r="I130" s="12">
        <v>4600000</v>
      </c>
    </row>
    <row r="131" spans="1:9" ht="12.75">
      <c r="A131" s="57" t="s">
        <v>21</v>
      </c>
      <c r="B131" s="57"/>
      <c r="C131" s="36" t="s">
        <v>10</v>
      </c>
      <c r="D131" s="36" t="s">
        <v>20</v>
      </c>
      <c r="E131" s="112" t="s">
        <v>109</v>
      </c>
      <c r="F131" s="113"/>
      <c r="G131" s="114"/>
      <c r="H131" s="36" t="s">
        <v>127</v>
      </c>
      <c r="I131" s="31">
        <f>SUM(I132)</f>
        <v>600000</v>
      </c>
    </row>
    <row r="132" spans="1:9" ht="22.5">
      <c r="A132" s="8" t="s">
        <v>132</v>
      </c>
      <c r="B132" s="8"/>
      <c r="C132" s="34" t="s">
        <v>10</v>
      </c>
      <c r="D132" s="34" t="s">
        <v>20</v>
      </c>
      <c r="E132" s="86" t="s">
        <v>109</v>
      </c>
      <c r="F132" s="87"/>
      <c r="G132" s="88"/>
      <c r="H132" s="34" t="s">
        <v>133</v>
      </c>
      <c r="I132" s="20">
        <f>SUM(I133)</f>
        <v>600000</v>
      </c>
    </row>
    <row r="133" spans="1:9" ht="22.5">
      <c r="A133" s="8" t="s">
        <v>134</v>
      </c>
      <c r="B133" s="8"/>
      <c r="C133" s="34" t="s">
        <v>10</v>
      </c>
      <c r="D133" s="34" t="s">
        <v>20</v>
      </c>
      <c r="E133" s="86" t="s">
        <v>109</v>
      </c>
      <c r="F133" s="87"/>
      <c r="G133" s="88"/>
      <c r="H133" s="34" t="s">
        <v>135</v>
      </c>
      <c r="I133" s="20">
        <f>SUM(I134)</f>
        <v>600000</v>
      </c>
    </row>
    <row r="134" spans="1:9" ht="22.5">
      <c r="A134" s="8" t="s">
        <v>39</v>
      </c>
      <c r="B134" s="8"/>
      <c r="C134" s="35" t="s">
        <v>10</v>
      </c>
      <c r="D134" s="35" t="s">
        <v>20</v>
      </c>
      <c r="E134" s="86" t="s">
        <v>109</v>
      </c>
      <c r="F134" s="87"/>
      <c r="G134" s="88"/>
      <c r="H134" s="35" t="s">
        <v>40</v>
      </c>
      <c r="I134" s="20">
        <v>600000</v>
      </c>
    </row>
    <row r="135" spans="1:9" ht="15" customHeight="1">
      <c r="A135" s="21" t="s">
        <v>110</v>
      </c>
      <c r="B135" s="21"/>
      <c r="C135" s="36" t="s">
        <v>10</v>
      </c>
      <c r="D135" s="36" t="s">
        <v>20</v>
      </c>
      <c r="E135" s="112" t="s">
        <v>111</v>
      </c>
      <c r="F135" s="113"/>
      <c r="G135" s="114"/>
      <c r="H135" s="36" t="s">
        <v>127</v>
      </c>
      <c r="I135" s="31">
        <f>SUM(I136)</f>
        <v>4000000</v>
      </c>
    </row>
    <row r="136" spans="1:9" ht="24.75" customHeight="1">
      <c r="A136" s="8" t="s">
        <v>132</v>
      </c>
      <c r="B136" s="8"/>
      <c r="C136" s="37" t="s">
        <v>10</v>
      </c>
      <c r="D136" s="37" t="s">
        <v>20</v>
      </c>
      <c r="E136" s="86" t="s">
        <v>111</v>
      </c>
      <c r="F136" s="87"/>
      <c r="G136" s="88"/>
      <c r="H136" s="34" t="s">
        <v>133</v>
      </c>
      <c r="I136" s="20">
        <f>SUM(I137)</f>
        <v>4000000</v>
      </c>
    </row>
    <row r="137" spans="1:9" ht="24.75" customHeight="1">
      <c r="A137" s="8" t="s">
        <v>134</v>
      </c>
      <c r="B137" s="8"/>
      <c r="C137" s="37" t="s">
        <v>10</v>
      </c>
      <c r="D137" s="37" t="s">
        <v>20</v>
      </c>
      <c r="E137" s="86" t="s">
        <v>111</v>
      </c>
      <c r="F137" s="87"/>
      <c r="G137" s="88"/>
      <c r="H137" s="34" t="s">
        <v>135</v>
      </c>
      <c r="I137" s="20">
        <f>SUM(I138:I139)</f>
        <v>4000000</v>
      </c>
    </row>
    <row r="138" spans="1:9" ht="24.75" customHeight="1">
      <c r="A138" s="17" t="s">
        <v>51</v>
      </c>
      <c r="B138" s="17"/>
      <c r="C138" s="34" t="s">
        <v>10</v>
      </c>
      <c r="D138" s="34" t="s">
        <v>20</v>
      </c>
      <c r="E138" s="86" t="s">
        <v>111</v>
      </c>
      <c r="F138" s="87"/>
      <c r="G138" s="88"/>
      <c r="H138" s="34" t="s">
        <v>53</v>
      </c>
      <c r="I138" s="20">
        <v>3000000</v>
      </c>
    </row>
    <row r="139" spans="1:9" ht="25.5" customHeight="1">
      <c r="A139" s="8" t="s">
        <v>39</v>
      </c>
      <c r="B139" s="8"/>
      <c r="C139" s="34" t="s">
        <v>10</v>
      </c>
      <c r="D139" s="34" t="s">
        <v>20</v>
      </c>
      <c r="E139" s="86" t="s">
        <v>111</v>
      </c>
      <c r="F139" s="87"/>
      <c r="G139" s="88"/>
      <c r="H139" s="34" t="s">
        <v>40</v>
      </c>
      <c r="I139" s="12">
        <v>1000000</v>
      </c>
    </row>
    <row r="140" spans="1:9" ht="17.25" customHeight="1">
      <c r="A140" s="21" t="s">
        <v>68</v>
      </c>
      <c r="B140" s="21"/>
      <c r="C140" s="53" t="s">
        <v>23</v>
      </c>
      <c r="D140" s="53" t="s">
        <v>20</v>
      </c>
      <c r="E140" s="109" t="s">
        <v>112</v>
      </c>
      <c r="F140" s="110"/>
      <c r="G140" s="111"/>
      <c r="H140" s="53" t="s">
        <v>127</v>
      </c>
      <c r="I140" s="31">
        <f>SUM(I141)</f>
        <v>3835000</v>
      </c>
    </row>
    <row r="141" spans="1:9" ht="23.25" customHeight="1">
      <c r="A141" s="8" t="s">
        <v>132</v>
      </c>
      <c r="B141" s="8"/>
      <c r="C141" s="35" t="s">
        <v>10</v>
      </c>
      <c r="D141" s="35" t="s">
        <v>20</v>
      </c>
      <c r="E141" s="83" t="s">
        <v>112</v>
      </c>
      <c r="F141" s="84"/>
      <c r="G141" s="85"/>
      <c r="H141" s="35" t="s">
        <v>133</v>
      </c>
      <c r="I141" s="20">
        <f>SUM(I142)</f>
        <v>3835000</v>
      </c>
    </row>
    <row r="142" spans="1:9" ht="23.25" customHeight="1">
      <c r="A142" s="8" t="s">
        <v>134</v>
      </c>
      <c r="B142" s="8"/>
      <c r="C142" s="35" t="s">
        <v>10</v>
      </c>
      <c r="D142" s="35" t="s">
        <v>20</v>
      </c>
      <c r="E142" s="83" t="s">
        <v>112</v>
      </c>
      <c r="F142" s="84"/>
      <c r="G142" s="85"/>
      <c r="H142" s="35" t="s">
        <v>135</v>
      </c>
      <c r="I142" s="20">
        <f>SUM(I143)</f>
        <v>3835000</v>
      </c>
    </row>
    <row r="143" spans="1:9" ht="22.5">
      <c r="A143" s="8" t="s">
        <v>39</v>
      </c>
      <c r="B143" s="8"/>
      <c r="C143" s="35" t="s">
        <v>10</v>
      </c>
      <c r="D143" s="35" t="s">
        <v>20</v>
      </c>
      <c r="E143" s="83" t="s">
        <v>112</v>
      </c>
      <c r="F143" s="84"/>
      <c r="G143" s="85"/>
      <c r="H143" s="35" t="s">
        <v>40</v>
      </c>
      <c r="I143" s="20">
        <v>3835000</v>
      </c>
    </row>
    <row r="144" spans="1:9" ht="22.5">
      <c r="A144" s="51" t="s">
        <v>136</v>
      </c>
      <c r="B144" s="51"/>
      <c r="C144" s="53" t="s">
        <v>10</v>
      </c>
      <c r="D144" s="53" t="s">
        <v>20</v>
      </c>
      <c r="E144" s="109" t="s">
        <v>173</v>
      </c>
      <c r="F144" s="110"/>
      <c r="G144" s="111"/>
      <c r="H144" s="53" t="s">
        <v>127</v>
      </c>
      <c r="I144" s="31">
        <f>SUM(I145)</f>
        <v>11617.04</v>
      </c>
    </row>
    <row r="145" spans="1:9" ht="22.5">
      <c r="A145" s="66" t="s">
        <v>132</v>
      </c>
      <c r="B145" s="8"/>
      <c r="C145" s="35" t="s">
        <v>10</v>
      </c>
      <c r="D145" s="35" t="s">
        <v>20</v>
      </c>
      <c r="E145" s="83" t="s">
        <v>173</v>
      </c>
      <c r="F145" s="84"/>
      <c r="G145" s="85"/>
      <c r="H145" s="35" t="s">
        <v>133</v>
      </c>
      <c r="I145" s="20">
        <f>SUM(I146)</f>
        <v>11617.04</v>
      </c>
    </row>
    <row r="146" spans="1:9" ht="22.5">
      <c r="A146" s="8" t="s">
        <v>134</v>
      </c>
      <c r="B146" s="8"/>
      <c r="C146" s="35" t="s">
        <v>10</v>
      </c>
      <c r="D146" s="35" t="s">
        <v>20</v>
      </c>
      <c r="E146" s="83" t="s">
        <v>173</v>
      </c>
      <c r="F146" s="84"/>
      <c r="G146" s="85"/>
      <c r="H146" s="35" t="s">
        <v>135</v>
      </c>
      <c r="I146" s="20">
        <f>SUM(I147)</f>
        <v>11617.04</v>
      </c>
    </row>
    <row r="147" spans="1:9" ht="22.5">
      <c r="A147" s="17" t="s">
        <v>51</v>
      </c>
      <c r="B147" s="17"/>
      <c r="C147" s="35" t="s">
        <v>10</v>
      </c>
      <c r="D147" s="35" t="s">
        <v>20</v>
      </c>
      <c r="E147" s="83" t="s">
        <v>173</v>
      </c>
      <c r="F147" s="84"/>
      <c r="G147" s="85"/>
      <c r="H147" s="35" t="s">
        <v>40</v>
      </c>
      <c r="I147" s="20">
        <v>11617.04</v>
      </c>
    </row>
    <row r="148" spans="1:9" ht="22.5">
      <c r="A148" s="51" t="s">
        <v>136</v>
      </c>
      <c r="B148" s="51"/>
      <c r="C148" s="53" t="s">
        <v>10</v>
      </c>
      <c r="D148" s="53" t="s">
        <v>20</v>
      </c>
      <c r="E148" s="109" t="s">
        <v>178</v>
      </c>
      <c r="F148" s="110"/>
      <c r="G148" s="111"/>
      <c r="H148" s="53" t="s">
        <v>127</v>
      </c>
      <c r="I148" s="31">
        <f>SUM(I149)</f>
        <v>2297521.57</v>
      </c>
    </row>
    <row r="149" spans="1:9" ht="22.5">
      <c r="A149" s="8" t="s">
        <v>134</v>
      </c>
      <c r="B149" s="17"/>
      <c r="C149" s="35" t="s">
        <v>10</v>
      </c>
      <c r="D149" s="35" t="s">
        <v>20</v>
      </c>
      <c r="E149" s="83" t="s">
        <v>177</v>
      </c>
      <c r="F149" s="84"/>
      <c r="G149" s="85"/>
      <c r="H149" s="35" t="s">
        <v>135</v>
      </c>
      <c r="I149" s="20">
        <f>SUM(I150)</f>
        <v>2297521.57</v>
      </c>
    </row>
    <row r="150" spans="1:9" ht="22.5">
      <c r="A150" s="17" t="s">
        <v>51</v>
      </c>
      <c r="B150" s="17"/>
      <c r="C150" s="35" t="s">
        <v>10</v>
      </c>
      <c r="D150" s="35" t="s">
        <v>20</v>
      </c>
      <c r="E150" s="83" t="s">
        <v>176</v>
      </c>
      <c r="F150" s="84"/>
      <c r="G150" s="85"/>
      <c r="H150" s="35" t="s">
        <v>40</v>
      </c>
      <c r="I150" s="20">
        <v>2297521.57</v>
      </c>
    </row>
    <row r="151" spans="1:9" ht="21">
      <c r="A151" s="58" t="s">
        <v>22</v>
      </c>
      <c r="B151" s="58"/>
      <c r="C151" s="46" t="s">
        <v>10</v>
      </c>
      <c r="D151" s="46" t="s">
        <v>10</v>
      </c>
      <c r="E151" s="103" t="s">
        <v>138</v>
      </c>
      <c r="F151" s="104"/>
      <c r="G151" s="105"/>
      <c r="H151" s="46" t="s">
        <v>127</v>
      </c>
      <c r="I151" s="19">
        <f>SUM(I152)</f>
        <v>1000000</v>
      </c>
    </row>
    <row r="152" spans="1:9" ht="12.75">
      <c r="A152" s="16" t="s">
        <v>125</v>
      </c>
      <c r="B152" s="16"/>
      <c r="C152" s="59" t="s">
        <v>10</v>
      </c>
      <c r="D152" s="59" t="s">
        <v>10</v>
      </c>
      <c r="E152" s="115" t="s">
        <v>126</v>
      </c>
      <c r="F152" s="116"/>
      <c r="G152" s="117"/>
      <c r="H152" s="59" t="s">
        <v>127</v>
      </c>
      <c r="I152" s="60">
        <f>SUM(I154,I158)</f>
        <v>1000000</v>
      </c>
    </row>
    <row r="153" spans="1:9" ht="12.75" customHeight="1">
      <c r="A153" s="17" t="s">
        <v>79</v>
      </c>
      <c r="B153" s="17"/>
      <c r="C153" s="34" t="s">
        <v>10</v>
      </c>
      <c r="D153" s="34" t="s">
        <v>10</v>
      </c>
      <c r="E153" s="86" t="s">
        <v>80</v>
      </c>
      <c r="F153" s="87"/>
      <c r="G153" s="88"/>
      <c r="H153" s="34" t="s">
        <v>127</v>
      </c>
      <c r="I153" s="27">
        <f>SUM(I154)</f>
        <v>600000</v>
      </c>
    </row>
    <row r="154" spans="1:9" ht="59.25" customHeight="1">
      <c r="A154" s="28" t="s">
        <v>65</v>
      </c>
      <c r="B154" s="28"/>
      <c r="C154" s="36" t="s">
        <v>10</v>
      </c>
      <c r="D154" s="36" t="s">
        <v>10</v>
      </c>
      <c r="E154" s="112" t="s">
        <v>103</v>
      </c>
      <c r="F154" s="113"/>
      <c r="G154" s="114"/>
      <c r="H154" s="36" t="s">
        <v>127</v>
      </c>
      <c r="I154" s="24">
        <f>SUM(I155)</f>
        <v>600000</v>
      </c>
    </row>
    <row r="155" spans="1:9" ht="21.75" customHeight="1">
      <c r="A155" s="8" t="s">
        <v>132</v>
      </c>
      <c r="B155" s="8"/>
      <c r="C155" s="34" t="s">
        <v>10</v>
      </c>
      <c r="D155" s="34" t="s">
        <v>10</v>
      </c>
      <c r="E155" s="86" t="s">
        <v>103</v>
      </c>
      <c r="F155" s="87"/>
      <c r="G155" s="88"/>
      <c r="H155" s="34" t="s">
        <v>133</v>
      </c>
      <c r="I155" s="12">
        <f>SUM(I156)</f>
        <v>600000</v>
      </c>
    </row>
    <row r="156" spans="1:9" ht="21.75" customHeight="1">
      <c r="A156" s="8" t="s">
        <v>134</v>
      </c>
      <c r="B156" s="8"/>
      <c r="C156" s="34" t="s">
        <v>10</v>
      </c>
      <c r="D156" s="34" t="s">
        <v>10</v>
      </c>
      <c r="E156" s="86" t="s">
        <v>103</v>
      </c>
      <c r="F156" s="87"/>
      <c r="G156" s="88"/>
      <c r="H156" s="34" t="s">
        <v>135</v>
      </c>
      <c r="I156" s="12">
        <f>SUM(I157)</f>
        <v>600000</v>
      </c>
    </row>
    <row r="157" spans="1:9" ht="21.75" customHeight="1">
      <c r="A157" s="8" t="s">
        <v>39</v>
      </c>
      <c r="B157" s="8"/>
      <c r="C157" s="34" t="s">
        <v>10</v>
      </c>
      <c r="D157" s="34" t="s">
        <v>10</v>
      </c>
      <c r="E157" s="86" t="s">
        <v>103</v>
      </c>
      <c r="F157" s="87"/>
      <c r="G157" s="88"/>
      <c r="H157" s="34" t="s">
        <v>40</v>
      </c>
      <c r="I157" s="12">
        <v>600000</v>
      </c>
    </row>
    <row r="158" spans="1:9" ht="21.75" customHeight="1">
      <c r="A158" s="21" t="s">
        <v>146</v>
      </c>
      <c r="B158" s="21"/>
      <c r="C158" s="36" t="s">
        <v>10</v>
      </c>
      <c r="D158" s="36" t="s">
        <v>10</v>
      </c>
      <c r="E158" s="112" t="s">
        <v>113</v>
      </c>
      <c r="F158" s="113"/>
      <c r="G158" s="114"/>
      <c r="H158" s="36" t="s">
        <v>127</v>
      </c>
      <c r="I158" s="24">
        <f>SUM(I159)</f>
        <v>400000</v>
      </c>
    </row>
    <row r="159" spans="1:9" ht="18" customHeight="1">
      <c r="A159" s="8" t="s">
        <v>114</v>
      </c>
      <c r="B159" s="8"/>
      <c r="C159" s="34" t="s">
        <v>10</v>
      </c>
      <c r="D159" s="34" t="s">
        <v>10</v>
      </c>
      <c r="E159" s="86" t="s">
        <v>115</v>
      </c>
      <c r="F159" s="87"/>
      <c r="G159" s="88"/>
      <c r="H159" s="34" t="s">
        <v>127</v>
      </c>
      <c r="I159" s="12">
        <f>SUM(I160)</f>
        <v>400000</v>
      </c>
    </row>
    <row r="160" spans="1:9" ht="21" customHeight="1">
      <c r="A160" s="8" t="s">
        <v>147</v>
      </c>
      <c r="B160" s="8"/>
      <c r="C160" s="34" t="s">
        <v>10</v>
      </c>
      <c r="D160" s="34" t="s">
        <v>10</v>
      </c>
      <c r="E160" s="86" t="s">
        <v>115</v>
      </c>
      <c r="F160" s="87"/>
      <c r="G160" s="88"/>
      <c r="H160" s="34" t="s">
        <v>148</v>
      </c>
      <c r="I160" s="12">
        <f>SUM(I161)</f>
        <v>400000</v>
      </c>
    </row>
    <row r="161" spans="1:9" ht="21.75" customHeight="1">
      <c r="A161" s="8" t="s">
        <v>149</v>
      </c>
      <c r="B161" s="8"/>
      <c r="C161" s="34" t="s">
        <v>10</v>
      </c>
      <c r="D161" s="34" t="s">
        <v>10</v>
      </c>
      <c r="E161" s="86" t="s">
        <v>115</v>
      </c>
      <c r="F161" s="87"/>
      <c r="G161" s="88"/>
      <c r="H161" s="34" t="s">
        <v>150</v>
      </c>
      <c r="I161" s="12">
        <f>SUM(I162)</f>
        <v>400000</v>
      </c>
    </row>
    <row r="162" spans="1:9" ht="21.75" customHeight="1">
      <c r="A162" s="8" t="s">
        <v>151</v>
      </c>
      <c r="B162" s="8"/>
      <c r="C162" s="34" t="s">
        <v>10</v>
      </c>
      <c r="D162" s="34" t="s">
        <v>10</v>
      </c>
      <c r="E162" s="86" t="s">
        <v>115</v>
      </c>
      <c r="F162" s="87"/>
      <c r="G162" s="88"/>
      <c r="H162" s="34" t="s">
        <v>54</v>
      </c>
      <c r="I162" s="12">
        <v>400000</v>
      </c>
    </row>
    <row r="163" spans="1:9" ht="16.5" customHeight="1">
      <c r="A163" s="50" t="s">
        <v>69</v>
      </c>
      <c r="B163" s="50"/>
      <c r="C163" s="46" t="s">
        <v>14</v>
      </c>
      <c r="D163" s="46" t="s">
        <v>7</v>
      </c>
      <c r="E163" s="103" t="s">
        <v>138</v>
      </c>
      <c r="F163" s="104"/>
      <c r="G163" s="105"/>
      <c r="H163" s="46" t="s">
        <v>127</v>
      </c>
      <c r="I163" s="19">
        <f>I164</f>
        <v>743332.2</v>
      </c>
    </row>
    <row r="164" spans="1:9" ht="23.25" customHeight="1">
      <c r="A164" s="15" t="s">
        <v>70</v>
      </c>
      <c r="B164" s="15"/>
      <c r="C164" s="47" t="s">
        <v>14</v>
      </c>
      <c r="D164" s="47" t="s">
        <v>8</v>
      </c>
      <c r="E164" s="78" t="s">
        <v>138</v>
      </c>
      <c r="F164" s="79"/>
      <c r="G164" s="80"/>
      <c r="H164" s="47" t="s">
        <v>127</v>
      </c>
      <c r="I164" s="41">
        <f>SUM(I165)</f>
        <v>743332.2</v>
      </c>
    </row>
    <row r="165" spans="1:9" ht="14.25" customHeight="1">
      <c r="A165" s="16" t="s">
        <v>152</v>
      </c>
      <c r="B165" s="16"/>
      <c r="C165" s="34" t="s">
        <v>14</v>
      </c>
      <c r="D165" s="34" t="s">
        <v>8</v>
      </c>
      <c r="E165" s="86" t="s">
        <v>138</v>
      </c>
      <c r="F165" s="87"/>
      <c r="G165" s="88"/>
      <c r="H165" s="34" t="s">
        <v>127</v>
      </c>
      <c r="I165" s="9">
        <f>SUM(I171:I172)</f>
        <v>743332.2</v>
      </c>
    </row>
    <row r="166" spans="1:9" ht="14.25" customHeight="1">
      <c r="A166" s="16" t="s">
        <v>125</v>
      </c>
      <c r="B166" s="16"/>
      <c r="C166" s="34" t="s">
        <v>14</v>
      </c>
      <c r="D166" s="34" t="s">
        <v>8</v>
      </c>
      <c r="E166" s="86" t="s">
        <v>126</v>
      </c>
      <c r="F166" s="87"/>
      <c r="G166" s="88"/>
      <c r="H166" s="34" t="s">
        <v>127</v>
      </c>
      <c r="I166" s="9">
        <f>SUM(I167)</f>
        <v>743332.2</v>
      </c>
    </row>
    <row r="167" spans="1:9" ht="14.25" customHeight="1">
      <c r="A167" s="16" t="s">
        <v>91</v>
      </c>
      <c r="B167" s="16"/>
      <c r="C167" s="34" t="s">
        <v>14</v>
      </c>
      <c r="D167" s="34" t="s">
        <v>8</v>
      </c>
      <c r="E167" s="86" t="s">
        <v>92</v>
      </c>
      <c r="F167" s="87"/>
      <c r="G167" s="88"/>
      <c r="H167" s="34" t="s">
        <v>127</v>
      </c>
      <c r="I167" s="9">
        <f>SUM(I168)</f>
        <v>743332.2</v>
      </c>
    </row>
    <row r="168" spans="1:9" ht="14.25" customHeight="1">
      <c r="A168" s="16" t="s">
        <v>153</v>
      </c>
      <c r="B168" s="16"/>
      <c r="C168" s="34" t="s">
        <v>14</v>
      </c>
      <c r="D168" s="34" t="s">
        <v>8</v>
      </c>
      <c r="E168" s="86" t="s">
        <v>116</v>
      </c>
      <c r="F168" s="87"/>
      <c r="G168" s="88"/>
      <c r="H168" s="34" t="s">
        <v>127</v>
      </c>
      <c r="I168" s="9">
        <f>SUM(I169)</f>
        <v>743332.2</v>
      </c>
    </row>
    <row r="169" spans="1:9" ht="23.25" customHeight="1">
      <c r="A169" s="8" t="s">
        <v>132</v>
      </c>
      <c r="B169" s="8"/>
      <c r="C169" s="34" t="s">
        <v>14</v>
      </c>
      <c r="D169" s="34" t="s">
        <v>8</v>
      </c>
      <c r="E169" s="86" t="s">
        <v>116</v>
      </c>
      <c r="F169" s="87"/>
      <c r="G169" s="88"/>
      <c r="H169" s="34" t="s">
        <v>133</v>
      </c>
      <c r="I169" s="9">
        <f>SUM(I170)</f>
        <v>743332.2</v>
      </c>
    </row>
    <row r="170" spans="1:9" ht="27" customHeight="1">
      <c r="A170" s="8" t="s">
        <v>134</v>
      </c>
      <c r="B170" s="8"/>
      <c r="C170" s="34" t="s">
        <v>14</v>
      </c>
      <c r="D170" s="34" t="s">
        <v>8</v>
      </c>
      <c r="E170" s="86" t="s">
        <v>116</v>
      </c>
      <c r="F170" s="87"/>
      <c r="G170" s="88"/>
      <c r="H170" s="34" t="s">
        <v>135</v>
      </c>
      <c r="I170" s="9">
        <f>SUM(I171:I172)</f>
        <v>743332.2</v>
      </c>
    </row>
    <row r="171" spans="1:9" ht="24.75" customHeight="1">
      <c r="A171" s="15" t="s">
        <v>59</v>
      </c>
      <c r="B171" s="15"/>
      <c r="C171" s="34" t="s">
        <v>14</v>
      </c>
      <c r="D171" s="34" t="s">
        <v>8</v>
      </c>
      <c r="E171" s="86" t="s">
        <v>116</v>
      </c>
      <c r="F171" s="87"/>
      <c r="G171" s="88"/>
      <c r="H171" s="34" t="s">
        <v>46</v>
      </c>
      <c r="I171" s="12">
        <v>48000</v>
      </c>
    </row>
    <row r="172" spans="1:9" ht="21" customHeight="1">
      <c r="A172" s="8" t="s">
        <v>39</v>
      </c>
      <c r="B172" s="8"/>
      <c r="C172" s="34" t="s">
        <v>14</v>
      </c>
      <c r="D172" s="34" t="s">
        <v>8</v>
      </c>
      <c r="E172" s="86" t="s">
        <v>116</v>
      </c>
      <c r="F172" s="87"/>
      <c r="G172" s="88"/>
      <c r="H172" s="34" t="s">
        <v>40</v>
      </c>
      <c r="I172" s="26">
        <v>695332.2</v>
      </c>
    </row>
    <row r="173" spans="1:9" ht="21" customHeight="1">
      <c r="A173" s="43" t="s">
        <v>119</v>
      </c>
      <c r="B173" s="43"/>
      <c r="C173" s="42" t="s">
        <v>25</v>
      </c>
      <c r="D173" s="42" t="s">
        <v>7</v>
      </c>
      <c r="E173" s="118" t="s">
        <v>154</v>
      </c>
      <c r="F173" s="119"/>
      <c r="G173" s="120"/>
      <c r="H173" s="42" t="s">
        <v>127</v>
      </c>
      <c r="I173" s="19">
        <f aca="true" t="shared" si="1" ref="I173:I179">SUM(I174)</f>
        <v>1000000</v>
      </c>
    </row>
    <row r="174" spans="1:9" ht="14.25" customHeight="1">
      <c r="A174" s="13" t="s">
        <v>155</v>
      </c>
      <c r="B174" s="13"/>
      <c r="C174" s="55" t="s">
        <v>25</v>
      </c>
      <c r="D174" s="55" t="s">
        <v>20</v>
      </c>
      <c r="E174" s="121" t="s">
        <v>138</v>
      </c>
      <c r="F174" s="122"/>
      <c r="G174" s="123"/>
      <c r="H174" s="55" t="s">
        <v>127</v>
      </c>
      <c r="I174" s="52">
        <f t="shared" si="1"/>
        <v>1000000</v>
      </c>
    </row>
    <row r="175" spans="1:9" ht="14.25" customHeight="1">
      <c r="A175" s="16" t="s">
        <v>125</v>
      </c>
      <c r="B175" s="16"/>
      <c r="C175" s="25" t="s">
        <v>25</v>
      </c>
      <c r="D175" s="25" t="s">
        <v>20</v>
      </c>
      <c r="E175" s="121" t="s">
        <v>126</v>
      </c>
      <c r="F175" s="124"/>
      <c r="G175" s="125"/>
      <c r="H175" s="25" t="s">
        <v>127</v>
      </c>
      <c r="I175" s="52">
        <f t="shared" si="1"/>
        <v>1000000</v>
      </c>
    </row>
    <row r="176" spans="1:9" ht="27" customHeight="1">
      <c r="A176" s="16" t="s">
        <v>156</v>
      </c>
      <c r="B176" s="16"/>
      <c r="C176" s="25" t="s">
        <v>25</v>
      </c>
      <c r="D176" s="25" t="s">
        <v>20</v>
      </c>
      <c r="E176" s="121" t="s">
        <v>157</v>
      </c>
      <c r="F176" s="124"/>
      <c r="G176" s="125"/>
      <c r="H176" s="25" t="s">
        <v>127</v>
      </c>
      <c r="I176" s="52">
        <f t="shared" si="1"/>
        <v>1000000</v>
      </c>
    </row>
    <row r="177" spans="1:9" ht="59.25" customHeight="1">
      <c r="A177" s="8" t="s">
        <v>123</v>
      </c>
      <c r="B177" s="8"/>
      <c r="C177" s="44" t="s">
        <v>25</v>
      </c>
      <c r="D177" s="44" t="s">
        <v>20</v>
      </c>
      <c r="E177" s="126" t="s">
        <v>120</v>
      </c>
      <c r="F177" s="127"/>
      <c r="G177" s="128"/>
      <c r="H177" s="44" t="s">
        <v>127</v>
      </c>
      <c r="I177" s="41">
        <f t="shared" si="1"/>
        <v>1000000</v>
      </c>
    </row>
    <row r="178" spans="1:9" ht="15" customHeight="1">
      <c r="A178" s="13" t="s">
        <v>158</v>
      </c>
      <c r="B178" s="13"/>
      <c r="C178" s="55" t="s">
        <v>25</v>
      </c>
      <c r="D178" s="55" t="s">
        <v>20</v>
      </c>
      <c r="E178" s="129" t="s">
        <v>121</v>
      </c>
      <c r="F178" s="122"/>
      <c r="G178" s="123"/>
      <c r="H178" s="55" t="s">
        <v>159</v>
      </c>
      <c r="I178" s="52">
        <f t="shared" si="1"/>
        <v>1000000</v>
      </c>
    </row>
    <row r="179" spans="1:9" ht="21" customHeight="1">
      <c r="A179" s="13" t="s">
        <v>160</v>
      </c>
      <c r="B179" s="13"/>
      <c r="C179" s="55" t="s">
        <v>25</v>
      </c>
      <c r="D179" s="55" t="s">
        <v>20</v>
      </c>
      <c r="E179" s="129" t="s">
        <v>121</v>
      </c>
      <c r="F179" s="122"/>
      <c r="G179" s="123"/>
      <c r="H179" s="55" t="s">
        <v>161</v>
      </c>
      <c r="I179" s="52">
        <f t="shared" si="1"/>
        <v>1000000</v>
      </c>
    </row>
    <row r="180" spans="1:9" ht="21" customHeight="1">
      <c r="A180" s="8" t="s">
        <v>162</v>
      </c>
      <c r="B180" s="8"/>
      <c r="C180" s="11" t="s">
        <v>25</v>
      </c>
      <c r="D180" s="11" t="s">
        <v>20</v>
      </c>
      <c r="E180" s="130" t="s">
        <v>121</v>
      </c>
      <c r="F180" s="131"/>
      <c r="G180" s="132"/>
      <c r="H180" s="11" t="s">
        <v>122</v>
      </c>
      <c r="I180" s="20">
        <v>1000000</v>
      </c>
    </row>
    <row r="181" spans="1:9" ht="12" customHeight="1">
      <c r="A181" s="43" t="s">
        <v>27</v>
      </c>
      <c r="B181" s="43"/>
      <c r="C181" s="46" t="s">
        <v>28</v>
      </c>
      <c r="D181" s="46" t="s">
        <v>7</v>
      </c>
      <c r="E181" s="103" t="s">
        <v>138</v>
      </c>
      <c r="F181" s="104"/>
      <c r="G181" s="105"/>
      <c r="H181" s="46" t="s">
        <v>127</v>
      </c>
      <c r="I181" s="19">
        <f>SUM(I183)</f>
        <v>1000000</v>
      </c>
    </row>
    <row r="182" spans="1:9" ht="23.25" customHeight="1">
      <c r="A182" s="7" t="s">
        <v>55</v>
      </c>
      <c r="B182" s="7"/>
      <c r="C182" s="47" t="s">
        <v>28</v>
      </c>
      <c r="D182" s="47" t="s">
        <v>6</v>
      </c>
      <c r="E182" s="78" t="s">
        <v>138</v>
      </c>
      <c r="F182" s="79"/>
      <c r="G182" s="80"/>
      <c r="H182" s="47" t="s">
        <v>127</v>
      </c>
      <c r="I182" s="41">
        <f aca="true" t="shared" si="2" ref="I182:I187">SUM(I183)</f>
        <v>1000000</v>
      </c>
    </row>
    <row r="183" spans="1:9" ht="23.25" customHeight="1">
      <c r="A183" s="16" t="s">
        <v>125</v>
      </c>
      <c r="B183" s="16"/>
      <c r="C183" s="54" t="s">
        <v>28</v>
      </c>
      <c r="D183" s="54" t="s">
        <v>6</v>
      </c>
      <c r="E183" s="70" t="s">
        <v>126</v>
      </c>
      <c r="F183" s="71"/>
      <c r="G183" s="72"/>
      <c r="H183" s="54" t="s">
        <v>127</v>
      </c>
      <c r="I183" s="52">
        <f t="shared" si="2"/>
        <v>1000000</v>
      </c>
    </row>
    <row r="184" spans="1:9" ht="16.5" customHeight="1">
      <c r="A184" s="28" t="s">
        <v>91</v>
      </c>
      <c r="B184" s="28"/>
      <c r="C184" s="34" t="s">
        <v>28</v>
      </c>
      <c r="D184" s="34" t="s">
        <v>6</v>
      </c>
      <c r="E184" s="86" t="s">
        <v>92</v>
      </c>
      <c r="F184" s="87"/>
      <c r="G184" s="88"/>
      <c r="H184" s="34" t="s">
        <v>127</v>
      </c>
      <c r="I184" s="20">
        <f t="shared" si="2"/>
        <v>1000000</v>
      </c>
    </row>
    <row r="185" spans="1:9" ht="21" customHeight="1">
      <c r="A185" s="15" t="s">
        <v>117</v>
      </c>
      <c r="B185" s="15"/>
      <c r="C185" s="34" t="s">
        <v>28</v>
      </c>
      <c r="D185" s="34" t="s">
        <v>6</v>
      </c>
      <c r="E185" s="86" t="s">
        <v>118</v>
      </c>
      <c r="F185" s="87"/>
      <c r="G185" s="88"/>
      <c r="H185" s="34" t="s">
        <v>127</v>
      </c>
      <c r="I185" s="20">
        <f t="shared" si="2"/>
        <v>1000000</v>
      </c>
    </row>
    <row r="186" spans="1:9" ht="24" customHeight="1">
      <c r="A186" s="8" t="s">
        <v>132</v>
      </c>
      <c r="B186" s="8"/>
      <c r="C186" s="34" t="s">
        <v>28</v>
      </c>
      <c r="D186" s="34" t="s">
        <v>6</v>
      </c>
      <c r="E186" s="86" t="s">
        <v>118</v>
      </c>
      <c r="F186" s="87"/>
      <c r="G186" s="88"/>
      <c r="H186" s="34" t="s">
        <v>133</v>
      </c>
      <c r="I186" s="12">
        <f t="shared" si="2"/>
        <v>1000000</v>
      </c>
    </row>
    <row r="187" spans="1:9" ht="22.5">
      <c r="A187" s="8" t="s">
        <v>134</v>
      </c>
      <c r="B187" s="8"/>
      <c r="C187" s="5" t="s">
        <v>28</v>
      </c>
      <c r="D187" s="5" t="s">
        <v>6</v>
      </c>
      <c r="E187" s="86" t="s">
        <v>118</v>
      </c>
      <c r="F187" s="87"/>
      <c r="G187" s="88"/>
      <c r="H187" s="5" t="s">
        <v>135</v>
      </c>
      <c r="I187" s="12">
        <f t="shared" si="2"/>
        <v>1000000</v>
      </c>
    </row>
    <row r="188" spans="1:9" ht="22.5">
      <c r="A188" s="8" t="s">
        <v>39</v>
      </c>
      <c r="B188" s="8"/>
      <c r="C188" s="5" t="s">
        <v>28</v>
      </c>
      <c r="D188" s="5" t="s">
        <v>6</v>
      </c>
      <c r="E188" s="86" t="s">
        <v>118</v>
      </c>
      <c r="F188" s="87"/>
      <c r="G188" s="88"/>
      <c r="H188" s="5" t="s">
        <v>40</v>
      </c>
      <c r="I188" s="12">
        <v>1000000</v>
      </c>
    </row>
    <row r="189" spans="1:9" ht="13.5" customHeight="1">
      <c r="A189" s="23" t="s">
        <v>71</v>
      </c>
      <c r="B189" s="23"/>
      <c r="C189" s="5"/>
      <c r="D189" s="5"/>
      <c r="E189" s="133"/>
      <c r="F189" s="134"/>
      <c r="G189" s="135"/>
      <c r="H189" s="5"/>
      <c r="I189" s="24">
        <f>SUM(I13,I48,I56,I61,I85,I163,I173,I181)</f>
        <v>87011371.74</v>
      </c>
    </row>
    <row r="190" ht="24" customHeight="1"/>
  </sheetData>
  <sheetProtection/>
  <mergeCells count="190">
    <mergeCell ref="E150:G150"/>
    <mergeCell ref="E149:G149"/>
    <mergeCell ref="E148:G148"/>
    <mergeCell ref="E146:G146"/>
    <mergeCell ref="E124:G124"/>
    <mergeCell ref="E128:G128"/>
    <mergeCell ref="E129:G129"/>
    <mergeCell ref="E132:G132"/>
    <mergeCell ref="E133:G133"/>
    <mergeCell ref="E136:G136"/>
    <mergeCell ref="E144:G144"/>
    <mergeCell ref="E145:G145"/>
    <mergeCell ref="E140:G140"/>
    <mergeCell ref="E68:G68"/>
    <mergeCell ref="E137:G137"/>
    <mergeCell ref="E141:G141"/>
    <mergeCell ref="E142:G142"/>
    <mergeCell ref="E114:G114"/>
    <mergeCell ref="E115:G115"/>
    <mergeCell ref="E116:G116"/>
    <mergeCell ref="E117:G117"/>
    <mergeCell ref="E143:G143"/>
    <mergeCell ref="E118:G118"/>
    <mergeCell ref="E121:G121"/>
    <mergeCell ref="E108:G108"/>
    <mergeCell ref="E109:G109"/>
    <mergeCell ref="E130:G130"/>
    <mergeCell ref="E131:G131"/>
    <mergeCell ref="E134:G134"/>
    <mergeCell ref="E135:G135"/>
    <mergeCell ref="E30:G30"/>
    <mergeCell ref="E122:G122"/>
    <mergeCell ref="E125:G125"/>
    <mergeCell ref="E126:G126"/>
    <mergeCell ref="E127:G127"/>
    <mergeCell ref="E28:G28"/>
    <mergeCell ref="E29:G29"/>
    <mergeCell ref="E31:G31"/>
    <mergeCell ref="E78:G78"/>
    <mergeCell ref="E72:G72"/>
    <mergeCell ref="E75:G75"/>
    <mergeCell ref="E74:G74"/>
    <mergeCell ref="E77:G77"/>
    <mergeCell ref="E58:G58"/>
    <mergeCell ref="E59:G59"/>
    <mergeCell ref="E189:G189"/>
    <mergeCell ref="E185:G185"/>
    <mergeCell ref="E186:G186"/>
    <mergeCell ref="E161:G161"/>
    <mergeCell ref="E162:G162"/>
    <mergeCell ref="E188:G188"/>
    <mergeCell ref="E163:G163"/>
    <mergeCell ref="E164:G164"/>
    <mergeCell ref="E165:G165"/>
    <mergeCell ref="E171:G171"/>
    <mergeCell ref="E172:G172"/>
    <mergeCell ref="E181:G181"/>
    <mergeCell ref="E173:G173"/>
    <mergeCell ref="E166:G166"/>
    <mergeCell ref="E167:G167"/>
    <mergeCell ref="E175:G175"/>
    <mergeCell ref="E151:G151"/>
    <mergeCell ref="E153:G153"/>
    <mergeCell ref="E154:G154"/>
    <mergeCell ref="E152:G152"/>
    <mergeCell ref="E156:G156"/>
    <mergeCell ref="E138:G138"/>
    <mergeCell ref="E139:G139"/>
    <mergeCell ref="E147:G147"/>
    <mergeCell ref="E105:G105"/>
    <mergeCell ref="E106:G106"/>
    <mergeCell ref="E103:G103"/>
    <mergeCell ref="E113:G113"/>
    <mergeCell ref="E110:G110"/>
    <mergeCell ref="E111:G111"/>
    <mergeCell ref="E112:G112"/>
    <mergeCell ref="E107:G107"/>
    <mergeCell ref="E95:G95"/>
    <mergeCell ref="E96:G96"/>
    <mergeCell ref="E97:G97"/>
    <mergeCell ref="E98:G98"/>
    <mergeCell ref="E99:G99"/>
    <mergeCell ref="E104:G104"/>
    <mergeCell ref="E101:G101"/>
    <mergeCell ref="E102:G102"/>
    <mergeCell ref="E85:G85"/>
    <mergeCell ref="E86:G86"/>
    <mergeCell ref="E88:G88"/>
    <mergeCell ref="E89:G89"/>
    <mergeCell ref="E92:G92"/>
    <mergeCell ref="E94:G94"/>
    <mergeCell ref="E87:G87"/>
    <mergeCell ref="E90:G90"/>
    <mergeCell ref="E91:G91"/>
    <mergeCell ref="E93:G93"/>
    <mergeCell ref="E80:G80"/>
    <mergeCell ref="E81:G81"/>
    <mergeCell ref="E84:G84"/>
    <mergeCell ref="E79:G79"/>
    <mergeCell ref="E82:G82"/>
    <mergeCell ref="E83:G83"/>
    <mergeCell ref="E60:G60"/>
    <mergeCell ref="E61:G61"/>
    <mergeCell ref="E62:G62"/>
    <mergeCell ref="E76:G76"/>
    <mergeCell ref="E63:G63"/>
    <mergeCell ref="E66:G66"/>
    <mergeCell ref="E67:G67"/>
    <mergeCell ref="E71:G71"/>
    <mergeCell ref="E64:G64"/>
    <mergeCell ref="E65:G65"/>
    <mergeCell ref="E55:G55"/>
    <mergeCell ref="E56:G56"/>
    <mergeCell ref="E100:G100"/>
    <mergeCell ref="E119:G119"/>
    <mergeCell ref="E120:G120"/>
    <mergeCell ref="E123:G123"/>
    <mergeCell ref="E69:G69"/>
    <mergeCell ref="E70:G70"/>
    <mergeCell ref="E73:G73"/>
    <mergeCell ref="E57:G57"/>
    <mergeCell ref="E49:G49"/>
    <mergeCell ref="E50:G50"/>
    <mergeCell ref="E51:G51"/>
    <mergeCell ref="E52:G52"/>
    <mergeCell ref="E53:G53"/>
    <mergeCell ref="E54:G54"/>
    <mergeCell ref="E40:G40"/>
    <mergeCell ref="E41:G41"/>
    <mergeCell ref="E42:G42"/>
    <mergeCell ref="E43:G43"/>
    <mergeCell ref="E44:G44"/>
    <mergeCell ref="E48:G48"/>
    <mergeCell ref="E45:G45"/>
    <mergeCell ref="E46:G46"/>
    <mergeCell ref="E47:G47"/>
    <mergeCell ref="E34:G34"/>
    <mergeCell ref="E35:G35"/>
    <mergeCell ref="E37:G37"/>
    <mergeCell ref="E38:G38"/>
    <mergeCell ref="E39:G39"/>
    <mergeCell ref="E32:G32"/>
    <mergeCell ref="E33:G33"/>
    <mergeCell ref="E36:G36"/>
    <mergeCell ref="E25:G25"/>
    <mergeCell ref="E26:G26"/>
    <mergeCell ref="E27:G27"/>
    <mergeCell ref="E16:G16"/>
    <mergeCell ref="E17:G17"/>
    <mergeCell ref="E18:G18"/>
    <mergeCell ref="E19:G19"/>
    <mergeCell ref="E20:G20"/>
    <mergeCell ref="E12:G12"/>
    <mergeCell ref="E13:G13"/>
    <mergeCell ref="E14:G14"/>
    <mergeCell ref="E15:G15"/>
    <mergeCell ref="E23:G23"/>
    <mergeCell ref="E24:G24"/>
    <mergeCell ref="E21:G21"/>
    <mergeCell ref="A10:A11"/>
    <mergeCell ref="C10:C11"/>
    <mergeCell ref="D10:D11"/>
    <mergeCell ref="E10:G11"/>
    <mergeCell ref="H10:H11"/>
    <mergeCell ref="I10:I11"/>
    <mergeCell ref="B10:B11"/>
    <mergeCell ref="E157:G157"/>
    <mergeCell ref="E158:G158"/>
    <mergeCell ref="E159:G159"/>
    <mergeCell ref="E160:G160"/>
    <mergeCell ref="E155:G155"/>
    <mergeCell ref="E176:G176"/>
    <mergeCell ref="E168:G168"/>
    <mergeCell ref="E169:G169"/>
    <mergeCell ref="E170:G170"/>
    <mergeCell ref="E174:G174"/>
    <mergeCell ref="E178:G178"/>
    <mergeCell ref="E179:G179"/>
    <mergeCell ref="E183:G183"/>
    <mergeCell ref="E187:G187"/>
    <mergeCell ref="E177:G177"/>
    <mergeCell ref="E180:G180"/>
    <mergeCell ref="E182:G182"/>
    <mergeCell ref="E184:G184"/>
    <mergeCell ref="E1:I1"/>
    <mergeCell ref="E2:I2"/>
    <mergeCell ref="E3:I3"/>
    <mergeCell ref="E4:I4"/>
    <mergeCell ref="G5:I5"/>
    <mergeCell ref="A7:I7"/>
  </mergeCells>
  <printOptions/>
  <pageMargins left="0.37" right="0.21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oooktc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Екатерина Михайловна</cp:lastModifiedBy>
  <cp:lastPrinted>2018-07-05T10:46:49Z</cp:lastPrinted>
  <dcterms:created xsi:type="dcterms:W3CDTF">2005-12-08T08:14:33Z</dcterms:created>
  <dcterms:modified xsi:type="dcterms:W3CDTF">2018-10-08T17:54:31Z</dcterms:modified>
  <cp:category/>
  <cp:version/>
  <cp:contentType/>
  <cp:contentStatus/>
</cp:coreProperties>
</file>