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На сайт\РСД 257 от 08.12.2022г\"/>
    </mc:Choice>
  </mc:AlternateContent>
  <xr:revisionPtr revIDLastSave="0" documentId="13_ncr:1_{8628B9D1-2BF9-4433-A630-31F2DE3A8ED5}" xr6:coauthVersionLast="47" xr6:coauthVersionMax="47" xr10:uidLastSave="{00000000-0000-0000-0000-000000000000}"/>
  <bookViews>
    <workbookView xWindow="1080" yWindow="1080" windowWidth="21600" windowHeight="11385" tabRatio="601" activeTab="3" xr2:uid="{00000000-000D-0000-FFFF-FFFF00000000}"/>
  </bookViews>
  <sheets>
    <sheet name="2" sheetId="15" r:id="rId1"/>
    <sheet name="3" sheetId="11" r:id="rId2"/>
    <sheet name="4" sheetId="12" r:id="rId3"/>
    <sheet name="5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6" i="11" l="1"/>
  <c r="G125" i="11" s="1"/>
  <c r="G124" i="11" s="1"/>
  <c r="G123" i="11" s="1"/>
  <c r="F126" i="11"/>
  <c r="F125" i="11" s="1"/>
  <c r="F124" i="11" s="1"/>
  <c r="F123" i="11" s="1"/>
  <c r="G121" i="11"/>
  <c r="G120" i="11" s="1"/>
  <c r="F121" i="11"/>
  <c r="F120" i="11" s="1"/>
  <c r="G118" i="11"/>
  <c r="G117" i="11" s="1"/>
  <c r="G116" i="11" s="1"/>
  <c r="F118" i="11"/>
  <c r="F117" i="11" s="1"/>
  <c r="F116" i="11" s="1"/>
  <c r="G114" i="11"/>
  <c r="F114" i="11"/>
  <c r="G113" i="11"/>
  <c r="G112" i="11" s="1"/>
  <c r="F113" i="11"/>
  <c r="F112" i="11" s="1"/>
  <c r="G109" i="11"/>
  <c r="F109" i="11"/>
  <c r="G107" i="11"/>
  <c r="G106" i="11" s="1"/>
  <c r="F107" i="11"/>
  <c r="F106" i="11"/>
  <c r="F105" i="11" s="1"/>
  <c r="F104" i="11" s="1"/>
  <c r="G101" i="11"/>
  <c r="F101" i="11"/>
  <c r="G99" i="11"/>
  <c r="F99" i="11"/>
  <c r="G97" i="11"/>
  <c r="F97" i="11"/>
  <c r="G94" i="11"/>
  <c r="F94" i="11"/>
  <c r="G91" i="11"/>
  <c r="F91" i="11"/>
  <c r="G89" i="11"/>
  <c r="F89" i="11"/>
  <c r="G84" i="11"/>
  <c r="F84" i="11"/>
  <c r="F83" i="11" s="1"/>
  <c r="G83" i="11"/>
  <c r="G81" i="11"/>
  <c r="G80" i="11" s="1"/>
  <c r="F81" i="11"/>
  <c r="F80" i="11" s="1"/>
  <c r="G77" i="11"/>
  <c r="G76" i="11" s="1"/>
  <c r="G75" i="11" s="1"/>
  <c r="F77" i="11"/>
  <c r="F76" i="11" s="1"/>
  <c r="F75" i="11" s="1"/>
  <c r="G72" i="11"/>
  <c r="F72" i="11"/>
  <c r="G70" i="11"/>
  <c r="G69" i="11" s="1"/>
  <c r="G68" i="11" s="1"/>
  <c r="F70" i="11"/>
  <c r="F69" i="11"/>
  <c r="F68" i="11" s="1"/>
  <c r="G66" i="11"/>
  <c r="G65" i="11" s="1"/>
  <c r="F66" i="11"/>
  <c r="F65" i="11" s="1"/>
  <c r="F61" i="11" s="1"/>
  <c r="G63" i="11"/>
  <c r="G62" i="11" s="1"/>
  <c r="F63" i="11"/>
  <c r="F62" i="11"/>
  <c r="G57" i="11"/>
  <c r="G56" i="11" s="1"/>
  <c r="G55" i="11" s="1"/>
  <c r="F57" i="11"/>
  <c r="F56" i="11" s="1"/>
  <c r="F55" i="11" s="1"/>
  <c r="G53" i="11"/>
  <c r="G50" i="11" s="1"/>
  <c r="F53" i="11"/>
  <c r="F50" i="11" s="1"/>
  <c r="G43" i="11"/>
  <c r="G42" i="11" s="1"/>
  <c r="G41" i="11" s="1"/>
  <c r="G40" i="11" s="1"/>
  <c r="F43" i="11"/>
  <c r="F42" i="11" s="1"/>
  <c r="F41" i="11" s="1"/>
  <c r="F40" i="11" s="1"/>
  <c r="G38" i="11"/>
  <c r="G37" i="11" s="1"/>
  <c r="F38" i="11"/>
  <c r="F37" i="11" s="1"/>
  <c r="G35" i="11"/>
  <c r="F35" i="11"/>
  <c r="G33" i="11"/>
  <c r="F33" i="11"/>
  <c r="G29" i="11"/>
  <c r="G28" i="11" s="1"/>
  <c r="F29" i="11"/>
  <c r="F28" i="11" s="1"/>
  <c r="G26" i="11"/>
  <c r="G25" i="11" s="1"/>
  <c r="F26" i="11"/>
  <c r="F25" i="11" s="1"/>
  <c r="G22" i="11"/>
  <c r="F22" i="11"/>
  <c r="F15" i="11" s="1"/>
  <c r="F14" i="11" s="1"/>
  <c r="G15" i="11"/>
  <c r="G14" i="11" s="1"/>
  <c r="G12" i="11"/>
  <c r="F12" i="11"/>
  <c r="G9" i="11"/>
  <c r="G8" i="11" s="1"/>
  <c r="G7" i="11" s="1"/>
  <c r="F9" i="11"/>
  <c r="F8" i="11" s="1"/>
  <c r="F7" i="11" s="1"/>
  <c r="H102" i="13"/>
  <c r="H94" i="13" s="1"/>
  <c r="G102" i="13"/>
  <c r="G94" i="13" s="1"/>
  <c r="G115" i="12"/>
  <c r="G114" i="12" s="1"/>
  <c r="G113" i="12" s="1"/>
  <c r="F114" i="15"/>
  <c r="F113" i="15" s="1"/>
  <c r="F112" i="15" s="1"/>
  <c r="H115" i="13"/>
  <c r="H114" i="13" s="1"/>
  <c r="H113" i="13" s="1"/>
  <c r="G113" i="13"/>
  <c r="G114" i="13"/>
  <c r="G115" i="13"/>
  <c r="H127" i="13"/>
  <c r="H126" i="13" s="1"/>
  <c r="H125" i="13" s="1"/>
  <c r="H124" i="13" s="1"/>
  <c r="G127" i="13"/>
  <c r="G126" i="13" s="1"/>
  <c r="G125" i="13" s="1"/>
  <c r="G124" i="13" s="1"/>
  <c r="H122" i="13"/>
  <c r="H121" i="13" s="1"/>
  <c r="G122" i="13"/>
  <c r="G121" i="13" s="1"/>
  <c r="H119" i="13"/>
  <c r="H118" i="13" s="1"/>
  <c r="H117" i="13" s="1"/>
  <c r="G119" i="13"/>
  <c r="G118" i="13" s="1"/>
  <c r="G117" i="13" s="1"/>
  <c r="H110" i="13"/>
  <c r="G110" i="13"/>
  <c r="H108" i="13"/>
  <c r="G108" i="13"/>
  <c r="H107" i="13"/>
  <c r="G107" i="13"/>
  <c r="H100" i="13"/>
  <c r="G100" i="13"/>
  <c r="H98" i="13"/>
  <c r="G98" i="13"/>
  <c r="H95" i="13"/>
  <c r="G95" i="13"/>
  <c r="H92" i="13"/>
  <c r="G92" i="13"/>
  <c r="H90" i="13"/>
  <c r="H89" i="13" s="1"/>
  <c r="G90" i="13"/>
  <c r="H85" i="13"/>
  <c r="G85" i="13"/>
  <c r="H84" i="13"/>
  <c r="G84" i="13"/>
  <c r="H82" i="13"/>
  <c r="G82" i="13"/>
  <c r="G81" i="13" s="1"/>
  <c r="G80" i="13" s="1"/>
  <c r="H81" i="13"/>
  <c r="H78" i="13"/>
  <c r="H77" i="13" s="1"/>
  <c r="H76" i="13" s="1"/>
  <c r="G78" i="13"/>
  <c r="G77" i="13" s="1"/>
  <c r="G76" i="13" s="1"/>
  <c r="H73" i="13"/>
  <c r="H70" i="13" s="1"/>
  <c r="H69" i="13" s="1"/>
  <c r="G73" i="13"/>
  <c r="H71" i="13"/>
  <c r="G71" i="13"/>
  <c r="G70" i="13" s="1"/>
  <c r="G69" i="13" s="1"/>
  <c r="H67" i="13"/>
  <c r="H66" i="13" s="1"/>
  <c r="G67" i="13"/>
  <c r="G66" i="13" s="1"/>
  <c r="H64" i="13"/>
  <c r="H63" i="13" s="1"/>
  <c r="G64" i="13"/>
  <c r="G63" i="13" s="1"/>
  <c r="H58" i="13"/>
  <c r="H57" i="13" s="1"/>
  <c r="H56" i="13" s="1"/>
  <c r="G58" i="13"/>
  <c r="G57" i="13" s="1"/>
  <c r="G56" i="13" s="1"/>
  <c r="H54" i="13"/>
  <c r="H51" i="13" s="1"/>
  <c r="G54" i="13"/>
  <c r="G51" i="13" s="1"/>
  <c r="H44" i="13"/>
  <c r="H43" i="13" s="1"/>
  <c r="H42" i="13" s="1"/>
  <c r="H41" i="13" s="1"/>
  <c r="G44" i="13"/>
  <c r="G43" i="13" s="1"/>
  <c r="G42" i="13" s="1"/>
  <c r="G41" i="13" s="1"/>
  <c r="H39" i="13"/>
  <c r="H38" i="13" s="1"/>
  <c r="G39" i="13"/>
  <c r="G38" i="13" s="1"/>
  <c r="H36" i="13"/>
  <c r="H33" i="13" s="1"/>
  <c r="H32" i="13" s="1"/>
  <c r="G36" i="13"/>
  <c r="H34" i="13"/>
  <c r="G34" i="13"/>
  <c r="H30" i="13"/>
  <c r="H29" i="13" s="1"/>
  <c r="G30" i="13"/>
  <c r="G29" i="13" s="1"/>
  <c r="H27" i="13"/>
  <c r="H26" i="13" s="1"/>
  <c r="G27" i="13"/>
  <c r="G26" i="13" s="1"/>
  <c r="H23" i="13"/>
  <c r="H16" i="13" s="1"/>
  <c r="H15" i="13" s="1"/>
  <c r="G23" i="13"/>
  <c r="G16" i="13" s="1"/>
  <c r="G15" i="13" s="1"/>
  <c r="H13" i="13"/>
  <c r="G13" i="13"/>
  <c r="H10" i="13"/>
  <c r="H9" i="13" s="1"/>
  <c r="H8" i="13" s="1"/>
  <c r="G10" i="13"/>
  <c r="G9" i="13" s="1"/>
  <c r="G8" i="13" s="1"/>
  <c r="G127" i="12"/>
  <c r="G126" i="12" s="1"/>
  <c r="G125" i="12" s="1"/>
  <c r="G124" i="12" s="1"/>
  <c r="G122" i="12"/>
  <c r="G121" i="12" s="1"/>
  <c r="G119" i="12"/>
  <c r="G118" i="12" s="1"/>
  <c r="G117" i="12" s="1"/>
  <c r="G110" i="12"/>
  <c r="G108" i="12"/>
  <c r="G107" i="12" s="1"/>
  <c r="G102" i="12"/>
  <c r="G100" i="12"/>
  <c r="G98" i="12"/>
  <c r="G95" i="12"/>
  <c r="G94" i="12" s="1"/>
  <c r="G92" i="12"/>
  <c r="G90" i="12"/>
  <c r="G89" i="12" s="1"/>
  <c r="G88" i="12" s="1"/>
  <c r="G85" i="12"/>
  <c r="G84" i="12" s="1"/>
  <c r="G82" i="12"/>
  <c r="G81" i="12" s="1"/>
  <c r="G78" i="12"/>
  <c r="G77" i="12" s="1"/>
  <c r="G76" i="12" s="1"/>
  <c r="G73" i="12"/>
  <c r="G71" i="12"/>
  <c r="G70" i="12" s="1"/>
  <c r="G69" i="12" s="1"/>
  <c r="G67" i="12"/>
  <c r="G66" i="12" s="1"/>
  <c r="G62" i="12" s="1"/>
  <c r="G64" i="12"/>
  <c r="G63" i="12"/>
  <c r="G58" i="12"/>
  <c r="G57" i="12" s="1"/>
  <c r="G56" i="12" s="1"/>
  <c r="G54" i="12"/>
  <c r="G51" i="12" s="1"/>
  <c r="G50" i="12" s="1"/>
  <c r="G44" i="12"/>
  <c r="G43" i="12" s="1"/>
  <c r="G42" i="12" s="1"/>
  <c r="G41" i="12" s="1"/>
  <c r="G39" i="12"/>
  <c r="G38" i="12"/>
  <c r="G36" i="12"/>
  <c r="G34" i="12"/>
  <c r="G30" i="12"/>
  <c r="G29" i="12" s="1"/>
  <c r="G27" i="12"/>
  <c r="G26" i="12" s="1"/>
  <c r="G23" i="12"/>
  <c r="G16" i="12" s="1"/>
  <c r="G15" i="12" s="1"/>
  <c r="G13" i="12"/>
  <c r="G10" i="12"/>
  <c r="G9" i="12" s="1"/>
  <c r="G8" i="12" s="1"/>
  <c r="F99" i="15"/>
  <c r="F57" i="15"/>
  <c r="F56" i="15" s="1"/>
  <c r="F55" i="15" s="1"/>
  <c r="F63" i="15"/>
  <c r="F62" i="15" s="1"/>
  <c r="F9" i="15"/>
  <c r="F8" i="15" s="1"/>
  <c r="F7" i="15" s="1"/>
  <c r="F12" i="15"/>
  <c r="F22" i="15"/>
  <c r="F15" i="15" s="1"/>
  <c r="F14" i="15" s="1"/>
  <c r="F26" i="15"/>
  <c r="F25" i="15" s="1"/>
  <c r="F29" i="15"/>
  <c r="F28" i="15" s="1"/>
  <c r="F33" i="15"/>
  <c r="F35" i="15"/>
  <c r="F38" i="15"/>
  <c r="F37" i="15" s="1"/>
  <c r="F43" i="15"/>
  <c r="F42" i="15" s="1"/>
  <c r="F41" i="15" s="1"/>
  <c r="F40" i="15" s="1"/>
  <c r="F53" i="15"/>
  <c r="F50" i="15" s="1"/>
  <c r="F66" i="15"/>
  <c r="F65" i="15" s="1"/>
  <c r="F70" i="15"/>
  <c r="F72" i="15"/>
  <c r="F77" i="15"/>
  <c r="F76" i="15" s="1"/>
  <c r="F75" i="15" s="1"/>
  <c r="F81" i="15"/>
  <c r="F80" i="15" s="1"/>
  <c r="F84" i="15"/>
  <c r="F83" i="15" s="1"/>
  <c r="F89" i="15"/>
  <c r="F91" i="15"/>
  <c r="F94" i="15"/>
  <c r="F97" i="15"/>
  <c r="F101" i="15"/>
  <c r="F107" i="15"/>
  <c r="F106" i="15" s="1"/>
  <c r="F109" i="15"/>
  <c r="F118" i="15"/>
  <c r="F117" i="15" s="1"/>
  <c r="F116" i="15" s="1"/>
  <c r="F121" i="15"/>
  <c r="F120" i="15" s="1"/>
  <c r="F126" i="15"/>
  <c r="F125" i="15" s="1"/>
  <c r="F124" i="15" s="1"/>
  <c r="F123" i="15" s="1"/>
  <c r="G105" i="11" l="1"/>
  <c r="G104" i="11" s="1"/>
  <c r="F32" i="11"/>
  <c r="F31" i="11" s="1"/>
  <c r="F6" i="11" s="1"/>
  <c r="F88" i="11"/>
  <c r="G79" i="11"/>
  <c r="G93" i="11"/>
  <c r="F79" i="11"/>
  <c r="F74" i="11" s="1"/>
  <c r="F131" i="11" s="1"/>
  <c r="G49" i="11"/>
  <c r="F49" i="11"/>
  <c r="F60" i="11"/>
  <c r="F93" i="11"/>
  <c r="F87" i="11" s="1"/>
  <c r="G61" i="11"/>
  <c r="G88" i="11"/>
  <c r="G32" i="11"/>
  <c r="G31" i="11" s="1"/>
  <c r="G6" i="11" s="1"/>
  <c r="G60" i="11"/>
  <c r="G87" i="11"/>
  <c r="G74" i="11" s="1"/>
  <c r="G106" i="12"/>
  <c r="G105" i="12" s="1"/>
  <c r="G33" i="12"/>
  <c r="G32" i="12" s="1"/>
  <c r="G89" i="13"/>
  <c r="G88" i="13" s="1"/>
  <c r="G75" i="13" s="1"/>
  <c r="G106" i="13"/>
  <c r="G105" i="13" s="1"/>
  <c r="H80" i="13"/>
  <c r="H88" i="13"/>
  <c r="H106" i="13"/>
  <c r="H105" i="13" s="1"/>
  <c r="H7" i="13"/>
  <c r="G50" i="13"/>
  <c r="G62" i="13"/>
  <c r="G61" i="13" s="1"/>
  <c r="H50" i="13"/>
  <c r="H62" i="13"/>
  <c r="H61" i="13" s="1"/>
  <c r="G33" i="13"/>
  <c r="G32" i="13" s="1"/>
  <c r="G7" i="13" s="1"/>
  <c r="G80" i="12"/>
  <c r="G75" i="12" s="1"/>
  <c r="G7" i="12"/>
  <c r="G61" i="12"/>
  <c r="F88" i="15"/>
  <c r="F69" i="15"/>
  <c r="F68" i="15" s="1"/>
  <c r="F93" i="15"/>
  <c r="F61" i="15"/>
  <c r="F32" i="15"/>
  <c r="F31" i="15" s="1"/>
  <c r="F6" i="15" s="1"/>
  <c r="F79" i="15"/>
  <c r="F49" i="15"/>
  <c r="F105" i="15"/>
  <c r="F104" i="15" s="1"/>
  <c r="G131" i="11" l="1"/>
  <c r="H75" i="13"/>
  <c r="H132" i="13" s="1"/>
  <c r="G132" i="12"/>
  <c r="G132" i="13"/>
  <c r="F87" i="15"/>
  <c r="F74" i="15" s="1"/>
  <c r="F60" i="15"/>
  <c r="F131" i="15" l="1"/>
</calcChain>
</file>

<file path=xl/sharedStrings.xml><?xml version="1.0" encoding="utf-8"?>
<sst xmlns="http://schemas.openxmlformats.org/spreadsheetml/2006/main" count="2164" uniqueCount="166">
  <si>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</si>
  <si>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</si>
  <si>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</si>
  <si>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</si>
  <si>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</si>
  <si>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</si>
  <si>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</si>
  <si>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</si>
  <si>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</si>
  <si>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</si>
  <si>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</si>
  <si>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</si>
  <si>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</si>
  <si>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</si>
  <si>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</si>
  <si>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</si>
  <si>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</si>
  <si>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</si>
  <si>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</si>
  <si>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</si>
  <si>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</si>
  <si>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</si>
  <si>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</si>
  <si>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</si>
  <si>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</si>
  <si>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</si>
  <si>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</si>
  <si>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</si>
  <si>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</si>
  <si>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</si>
  <si>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</si>
  <si>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</si>
  <si>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</si>
  <si>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</si>
  <si>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</si>
  <si>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</si>
  <si>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</si>
  <si>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</si>
  <si>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</si>
  <si>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</si>
  <si>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</si>
  <si>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</si>
  <si>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</si>
  <si>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</si>
  <si>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</si>
  <si>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</si>
  <si>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</si>
  <si>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</si>
  <si>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</si>
  <si>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</si>
  <si>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</si>
  <si>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</si>
  <si>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</si>
  <si>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</si>
  <si>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</si>
  <si>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</si>
  <si>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</si>
  <si>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</si>
  <si>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</si>
  <si>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</si>
  <si>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</si>
  <si>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</si>
  <si>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</si>
  <si>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</si>
  <si>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</si>
  <si>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</si>
  <si>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</si>
  <si>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</si>
  <si>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</si>
  <si>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</si>
  <si>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</si>
  <si>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</si>
  <si>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</si>
  <si>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</si>
  <si>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</si>
  <si>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</si>
  <si>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</si>
  <si>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</si>
  <si>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</si>
  <si>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</si>
  <si>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</si>
  <si>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</si>
  <si>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Другие вопросы в области жилищно-коммунального хозяйства</t>
  </si>
  <si>
    <t>Капитальные вложения в объекты муниципальной собственности</t>
  </si>
  <si>
    <t>Строительство газопроводов и газовых сетей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</si>
  <si>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</si>
  <si>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</si>
  <si>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</si>
  <si>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</si>
  <si>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</si>
  <si>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</si>
  <si>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</si>
  <si>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</si>
  <si>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</si>
  <si>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</si>
  <si>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</si>
  <si>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</si>
  <si>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</si>
  <si>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</si>
  <si>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</si>
  <si>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</si>
  <si>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</si>
  <si>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</si>
  <si>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</si>
  <si>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 снабжение населения топливом в пределах полномочий,установленных законодательством Российской Федерации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</si>
  <si>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</si>
  <si>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</si>
  <si>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</si>
  <si>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</si>
  <si>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</si>
  <si>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</si>
  <si>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</si>
  <si>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</si>
  <si>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</si>
  <si>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</si>
  <si>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</si>
  <si>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</si>
  <si>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</si>
  <si>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</si>
  <si>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</si>
  <si>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</si>
  <si>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</si>
  <si>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</si>
  <si>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</si>
  <si>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</si>
  <si>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</si>
  <si>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</si>
  <si>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</si>
  <si>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</si>
  <si>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</si>
  <si>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 xml:space="preserve">99 0 00 00000 </t>
  </si>
  <si>
    <t>99 0 00 00040</t>
  </si>
  <si>
    <t>99 0 00 41600</t>
  </si>
  <si>
    <t>99 0 00 12750</t>
  </si>
  <si>
    <t>99 0 00 71050</t>
  </si>
  <si>
    <t>99 0 0 00 20400</t>
  </si>
  <si>
    <t>9 0 00 60020</t>
  </si>
  <si>
    <t>99 0 00 24000</t>
  </si>
  <si>
    <t xml:space="preserve"> Сумма             2023 год</t>
  </si>
  <si>
    <t>99 0 00 20004</t>
  </si>
  <si>
    <t>99 0 00 04060</t>
  </si>
  <si>
    <t>00 000 000</t>
  </si>
  <si>
    <t>99 0 00 2400</t>
  </si>
  <si>
    <t>247</t>
  </si>
  <si>
    <t>Закупка энергетических ресурсов</t>
  </si>
  <si>
    <t>312</t>
  </si>
  <si>
    <t>Сумма         2024год</t>
  </si>
  <si>
    <t xml:space="preserve"> Сумма             2024 год</t>
  </si>
  <si>
    <t>Ведомственная структура расходов бюджета Кременкульского сельского поселения на плановый период 2023 и 2024 годов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</si>
  <si>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2023 год</t>
  </si>
  <si>
    <t>Прочая закупка товаров, работ и услу</t>
  </si>
  <si>
    <t>Другие вопросы в области физической культуры и спорта</t>
  </si>
  <si>
    <t>000</t>
  </si>
  <si>
    <t>Молодежная политика</t>
  </si>
  <si>
    <t>00 0 00 00000</t>
  </si>
  <si>
    <t>Образование</t>
  </si>
  <si>
    <t>Ведомственная структура бюджета  Кременкульского сельского поселения  на 2023 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</si>
  <si>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 2024 и 2025 годы</t>
  </si>
  <si>
    <t>Сумма         2025год</t>
  </si>
  <si>
    <t>Организация и проведение мероприятий с детьми и молодежью</t>
  </si>
  <si>
    <t>99 0 00 03300</t>
  </si>
  <si>
    <t xml:space="preserve"> Сумма             2025 год</t>
  </si>
  <si>
    <t xml:space="preserve">Приложение 3                                                                                               к решению Совета депутатов Кременкульского сельского поселения    от "08" декабря  2022г. № 257                                                               "О бюджете Кременкульского сельского поселения на 2023 год и плановый период 2024 и 2025 годов" </t>
  </si>
  <si>
    <t xml:space="preserve">                                                                                                                                                                                             Приложение 2                                                                                     к решению Совета депутатов Кременкульского сельского поселения  от "08" декабря 2022г. № 257   "О бюджете Кременкульского сельского поселения  на 2023 год и плановый период 2024 и 2025 годов "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</si>
  <si>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"08" декабря 2022г. № 257  "О бюджете Кременкульского сельского поселения  на 2023 год и плановый период 2024 и 2025 годов "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</si>
  <si>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5                                                                               к решению Совета депутатов Кременкульского сельского поселения от "08" декабря 2022г. № 257  "О бюджете Кременкульского сельского поселения  на 2023 год и плановый период 2024 и 2025 годов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</si>
</sst>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4" fillId="0" borderId="2" xfId="0" applyFont="1" applyBorder="1" applyAlignment="1">
      <alignment textRotation="9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9" fillId="0" borderId="0" xfId="0" applyFont="1"/>
    <xf numFmtId="49" fontId="10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vertical="center" textRotation="90" wrapText="1"/>
    </xf>
    <xf numFmtId="0" fontId="4" fillId="0" borderId="3" xfId="0" applyFont="1" applyBorder="1" applyAlignment="1">
      <alignment horizontal="center" vertical="center" textRotation="90"/>
    </xf>
    <xf numFmtId="4" fontId="4" fillId="3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2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1"/>
  <sheetViews>
    <sheetView zoomScaleNormal="100" workbookViewId="0">
      <selection activeCell="B1" sqref="B1:F1"/>
    </sheetView>
  </sheetViews>
  <sheetFormatPr defaultColWidth="9" defaultRowHeight="12.75" x14ac:dyDescent="0.2"/>
  <cols>
    <col min="1" max="1" width="47" style="36" customWidth="1"/>
    <col min="2" max="2" width="6.5703125" style="14" customWidth="1"/>
    <col min="3" max="3" width="7.28515625" style="14" customWidth="1"/>
    <col min="4" max="4" width="12.85546875" style="14" customWidth="1"/>
    <col min="5" max="5" width="6.42578125" style="14" customWidth="1"/>
    <col min="6" max="6" width="14.7109375" style="14" customWidth="1"/>
    <col min="7" max="16384" width="9" style="14"/>
  </cols>
  <sheetData>
    <row r="1" spans="1:6" ht="96.6" customHeight="1" x14ac:dyDescent="0.2">
      <c r="A1" s="18"/>
      <c r="B1" s="42" t="s">
        <v>163</v>
      </c>
      <c r="C1" s="42"/>
      <c r="D1" s="42"/>
      <c r="E1" s="42"/>
      <c r="F1" s="42"/>
    </row>
    <row r="2" spans="1:6" ht="41.45" customHeight="1" x14ac:dyDescent="0.2">
      <c r="A2" s="43" t="s">
        <v>149</v>
      </c>
      <c r="B2" s="43"/>
      <c r="C2" s="43"/>
      <c r="D2" s="43"/>
      <c r="E2" s="43"/>
      <c r="F2" s="43"/>
    </row>
    <row r="3" spans="1:6" x14ac:dyDescent="0.2">
      <c r="A3" s="44"/>
      <c r="B3" s="44"/>
      <c r="C3" s="44"/>
      <c r="D3" s="44"/>
      <c r="E3" s="45"/>
      <c r="F3" s="46"/>
    </row>
    <row r="4" spans="1:6" ht="21.75" customHeight="1" x14ac:dyDescent="0.2">
      <c r="A4" s="47" t="s">
        <v>0</v>
      </c>
      <c r="B4" s="48" t="s">
        <v>1</v>
      </c>
      <c r="C4" s="48"/>
      <c r="D4" s="48"/>
      <c r="E4" s="48"/>
      <c r="F4" s="48" t="s">
        <v>138</v>
      </c>
    </row>
    <row r="5" spans="1:6" ht="44.45" customHeight="1" x14ac:dyDescent="0.2">
      <c r="A5" s="47"/>
      <c r="B5" s="2" t="s">
        <v>2</v>
      </c>
      <c r="C5" s="3" t="s">
        <v>3</v>
      </c>
      <c r="D5" s="3" t="s">
        <v>4</v>
      </c>
      <c r="E5" s="3" t="s">
        <v>5</v>
      </c>
      <c r="F5" s="48"/>
    </row>
    <row r="6" spans="1:6" x14ac:dyDescent="0.2">
      <c r="A6" s="19" t="s">
        <v>6</v>
      </c>
      <c r="B6" s="4" t="s">
        <v>7</v>
      </c>
      <c r="C6" s="4" t="s">
        <v>8</v>
      </c>
      <c r="D6" s="4"/>
      <c r="E6" s="4"/>
      <c r="F6" s="5">
        <f>SUM(F7+F12+F14+F31+F25+F28)</f>
        <v>29082744</v>
      </c>
    </row>
    <row r="7" spans="1:6" ht="22.5" x14ac:dyDescent="0.2">
      <c r="A7" s="20" t="s">
        <v>9</v>
      </c>
      <c r="B7" s="6" t="s">
        <v>7</v>
      </c>
      <c r="C7" s="6" t="s">
        <v>10</v>
      </c>
      <c r="D7" s="6"/>
      <c r="E7" s="6"/>
      <c r="F7" s="5">
        <f>SUM(F8)</f>
        <v>2268700</v>
      </c>
    </row>
    <row r="8" spans="1:6" x14ac:dyDescent="0.2">
      <c r="A8" s="21" t="s">
        <v>11</v>
      </c>
      <c r="B8" s="6" t="s">
        <v>7</v>
      </c>
      <c r="C8" s="6" t="s">
        <v>10</v>
      </c>
      <c r="D8" s="6" t="s">
        <v>103</v>
      </c>
      <c r="E8" s="6"/>
      <c r="F8" s="7">
        <f>SUM(F9)</f>
        <v>2268700</v>
      </c>
    </row>
    <row r="9" spans="1:6" x14ac:dyDescent="0.2">
      <c r="A9" s="20" t="s">
        <v>12</v>
      </c>
      <c r="B9" s="6" t="s">
        <v>7</v>
      </c>
      <c r="C9" s="6" t="s">
        <v>10</v>
      </c>
      <c r="D9" s="6" t="s">
        <v>110</v>
      </c>
      <c r="E9" s="6"/>
      <c r="F9" s="7">
        <f>SUM(F10:F11)</f>
        <v>2268700</v>
      </c>
    </row>
    <row r="10" spans="1:6" x14ac:dyDescent="0.2">
      <c r="A10" s="20" t="s">
        <v>13</v>
      </c>
      <c r="B10" s="6" t="s">
        <v>7</v>
      </c>
      <c r="C10" s="6" t="s">
        <v>10</v>
      </c>
      <c r="D10" s="6" t="s">
        <v>110</v>
      </c>
      <c r="E10" s="6" t="s">
        <v>14</v>
      </c>
      <c r="F10" s="7">
        <v>1743400</v>
      </c>
    </row>
    <row r="11" spans="1:6" ht="22.5" x14ac:dyDescent="0.2">
      <c r="A11" s="20" t="s">
        <v>101</v>
      </c>
      <c r="B11" s="6" t="s">
        <v>7</v>
      </c>
      <c r="C11" s="6" t="s">
        <v>10</v>
      </c>
      <c r="D11" s="6" t="s">
        <v>110</v>
      </c>
      <c r="E11" s="6" t="s">
        <v>15</v>
      </c>
      <c r="F11" s="7">
        <v>525300</v>
      </c>
    </row>
    <row r="12" spans="1:6" ht="33.75" x14ac:dyDescent="0.2">
      <c r="A12" s="20" t="s">
        <v>16</v>
      </c>
      <c r="B12" s="6" t="s">
        <v>7</v>
      </c>
      <c r="C12" s="6" t="s">
        <v>17</v>
      </c>
      <c r="D12" s="6"/>
      <c r="E12" s="6"/>
      <c r="F12" s="5">
        <f>SUM(F13)</f>
        <v>250000</v>
      </c>
    </row>
    <row r="13" spans="1:6" x14ac:dyDescent="0.2">
      <c r="A13" s="20" t="s">
        <v>18</v>
      </c>
      <c r="B13" s="6" t="s">
        <v>7</v>
      </c>
      <c r="C13" s="6" t="s">
        <v>17</v>
      </c>
      <c r="D13" s="6" t="s">
        <v>111</v>
      </c>
      <c r="E13" s="6" t="s">
        <v>19</v>
      </c>
      <c r="F13" s="7">
        <v>250000</v>
      </c>
    </row>
    <row r="14" spans="1:6" x14ac:dyDescent="0.2">
      <c r="A14" s="20" t="s">
        <v>20</v>
      </c>
      <c r="B14" s="6" t="s">
        <v>7</v>
      </c>
      <c r="C14" s="6" t="s">
        <v>21</v>
      </c>
      <c r="D14" s="6"/>
      <c r="E14" s="6"/>
      <c r="F14" s="5">
        <f>SUM(F15)</f>
        <v>25061000</v>
      </c>
    </row>
    <row r="15" spans="1:6" ht="22.5" x14ac:dyDescent="0.2">
      <c r="A15" s="21" t="s">
        <v>22</v>
      </c>
      <c r="B15" s="6" t="s">
        <v>23</v>
      </c>
      <c r="C15" s="6" t="s">
        <v>21</v>
      </c>
      <c r="D15" s="6" t="s">
        <v>111</v>
      </c>
      <c r="E15" s="6"/>
      <c r="F15" s="7">
        <f>SUM(F16:F22)</f>
        <v>25061000</v>
      </c>
    </row>
    <row r="16" spans="1:6" x14ac:dyDescent="0.2">
      <c r="A16" s="20" t="s">
        <v>13</v>
      </c>
      <c r="B16" s="6" t="s">
        <v>7</v>
      </c>
      <c r="C16" s="6" t="s">
        <v>21</v>
      </c>
      <c r="D16" s="6" t="s">
        <v>111</v>
      </c>
      <c r="E16" s="6" t="s">
        <v>14</v>
      </c>
      <c r="F16" s="7">
        <v>16502000</v>
      </c>
    </row>
    <row r="17" spans="1:6" ht="22.5" x14ac:dyDescent="0.2">
      <c r="A17" s="20" t="s">
        <v>24</v>
      </c>
      <c r="B17" s="6" t="s">
        <v>7</v>
      </c>
      <c r="C17" s="6" t="s">
        <v>21</v>
      </c>
      <c r="D17" s="6" t="s">
        <v>111</v>
      </c>
      <c r="E17" s="6" t="s">
        <v>25</v>
      </c>
      <c r="F17" s="7">
        <v>70000</v>
      </c>
    </row>
    <row r="18" spans="1:6" ht="22.5" x14ac:dyDescent="0.2">
      <c r="A18" s="20" t="s">
        <v>101</v>
      </c>
      <c r="B18" s="6" t="s">
        <v>7</v>
      </c>
      <c r="C18" s="6" t="s">
        <v>21</v>
      </c>
      <c r="D18" s="6" t="s">
        <v>111</v>
      </c>
      <c r="E18" s="6" t="s">
        <v>15</v>
      </c>
      <c r="F18" s="7">
        <v>4939000</v>
      </c>
    </row>
    <row r="19" spans="1:6" ht="22.5" x14ac:dyDescent="0.2">
      <c r="A19" s="20" t="s">
        <v>26</v>
      </c>
      <c r="B19" s="6" t="s">
        <v>7</v>
      </c>
      <c r="C19" s="6" t="s">
        <v>21</v>
      </c>
      <c r="D19" s="6" t="s">
        <v>111</v>
      </c>
      <c r="E19" s="6" t="s">
        <v>27</v>
      </c>
      <c r="F19" s="7">
        <v>1000000</v>
      </c>
    </row>
    <row r="20" spans="1:6" x14ac:dyDescent="0.2">
      <c r="A20" s="20" t="s">
        <v>18</v>
      </c>
      <c r="B20" s="6" t="s">
        <v>7</v>
      </c>
      <c r="C20" s="6" t="s">
        <v>21</v>
      </c>
      <c r="D20" s="6" t="s">
        <v>111</v>
      </c>
      <c r="E20" s="6" t="s">
        <v>19</v>
      </c>
      <c r="F20" s="7">
        <v>2200000</v>
      </c>
    </row>
    <row r="21" spans="1:6" x14ac:dyDescent="0.2">
      <c r="A21" s="20" t="s">
        <v>144</v>
      </c>
      <c r="B21" s="6" t="s">
        <v>7</v>
      </c>
      <c r="C21" s="6" t="s">
        <v>21</v>
      </c>
      <c r="D21" s="6" t="s">
        <v>111</v>
      </c>
      <c r="E21" s="6" t="s">
        <v>143</v>
      </c>
      <c r="F21" s="7">
        <v>170000</v>
      </c>
    </row>
    <row r="22" spans="1:6" ht="21" x14ac:dyDescent="0.2">
      <c r="A22" s="22" t="s">
        <v>28</v>
      </c>
      <c r="B22" s="4" t="s">
        <v>7</v>
      </c>
      <c r="C22" s="4" t="s">
        <v>21</v>
      </c>
      <c r="D22" s="4" t="s">
        <v>111</v>
      </c>
      <c r="E22" s="4"/>
      <c r="F22" s="5">
        <f>F23+F24</f>
        <v>180000</v>
      </c>
    </row>
    <row r="23" spans="1:6" x14ac:dyDescent="0.2">
      <c r="A23" s="23" t="s">
        <v>29</v>
      </c>
      <c r="B23" s="6" t="s">
        <v>7</v>
      </c>
      <c r="C23" s="6" t="s">
        <v>21</v>
      </c>
      <c r="D23" s="6" t="s">
        <v>135</v>
      </c>
      <c r="E23" s="6" t="s">
        <v>30</v>
      </c>
      <c r="F23" s="7">
        <v>50000</v>
      </c>
    </row>
    <row r="24" spans="1:6" x14ac:dyDescent="0.2">
      <c r="A24" s="24" t="s">
        <v>31</v>
      </c>
      <c r="B24" s="6" t="s">
        <v>7</v>
      </c>
      <c r="C24" s="6" t="s">
        <v>21</v>
      </c>
      <c r="D24" s="6" t="s">
        <v>111</v>
      </c>
      <c r="E24" s="6" t="s">
        <v>32</v>
      </c>
      <c r="F24" s="7">
        <v>130000</v>
      </c>
    </row>
    <row r="25" spans="1:6" x14ac:dyDescent="0.2">
      <c r="A25" s="23" t="s">
        <v>105</v>
      </c>
      <c r="B25" s="6" t="s">
        <v>7</v>
      </c>
      <c r="C25" s="6" t="s">
        <v>108</v>
      </c>
      <c r="D25" s="6"/>
      <c r="E25" s="6"/>
      <c r="F25" s="7">
        <f>SUM(F26)</f>
        <v>0</v>
      </c>
    </row>
    <row r="26" spans="1:6" ht="22.5" x14ac:dyDescent="0.2">
      <c r="A26" s="23" t="s">
        <v>106</v>
      </c>
      <c r="B26" s="6" t="s">
        <v>7</v>
      </c>
      <c r="C26" s="6" t="s">
        <v>108</v>
      </c>
      <c r="D26" s="6" t="s">
        <v>139</v>
      </c>
      <c r="E26" s="6" t="s">
        <v>109</v>
      </c>
      <c r="F26" s="7">
        <f>SUM(F27)</f>
        <v>0</v>
      </c>
    </row>
    <row r="27" spans="1:6" ht="45" x14ac:dyDescent="0.2">
      <c r="A27" s="20" t="s">
        <v>107</v>
      </c>
      <c r="B27" s="6" t="s">
        <v>7</v>
      </c>
      <c r="C27" s="6" t="s">
        <v>108</v>
      </c>
      <c r="D27" s="6" t="s">
        <v>139</v>
      </c>
      <c r="E27" s="6" t="s">
        <v>109</v>
      </c>
      <c r="F27" s="7">
        <v>0</v>
      </c>
    </row>
    <row r="28" spans="1:6" x14ac:dyDescent="0.2">
      <c r="A28" s="25" t="s">
        <v>33</v>
      </c>
      <c r="B28" s="4" t="s">
        <v>7</v>
      </c>
      <c r="C28" s="4" t="s">
        <v>34</v>
      </c>
      <c r="D28" s="4"/>
      <c r="E28" s="4"/>
      <c r="F28" s="5">
        <f>SUM(F29)</f>
        <v>500000</v>
      </c>
    </row>
    <row r="29" spans="1:6" ht="22.5" x14ac:dyDescent="0.2">
      <c r="A29" s="24" t="s">
        <v>35</v>
      </c>
      <c r="B29" s="6" t="s">
        <v>7</v>
      </c>
      <c r="C29" s="6" t="s">
        <v>34</v>
      </c>
      <c r="D29" s="6" t="s">
        <v>112</v>
      </c>
      <c r="E29" s="6"/>
      <c r="F29" s="7">
        <f>SUM(F30)</f>
        <v>500000</v>
      </c>
    </row>
    <row r="30" spans="1:6" x14ac:dyDescent="0.2">
      <c r="A30" s="24" t="s">
        <v>36</v>
      </c>
      <c r="B30" s="6" t="s">
        <v>7</v>
      </c>
      <c r="C30" s="6" t="s">
        <v>34</v>
      </c>
      <c r="D30" s="6" t="s">
        <v>112</v>
      </c>
      <c r="E30" s="6" t="s">
        <v>37</v>
      </c>
      <c r="F30" s="7">
        <v>500000</v>
      </c>
    </row>
    <row r="31" spans="1:6" x14ac:dyDescent="0.2">
      <c r="A31" s="19" t="s">
        <v>38</v>
      </c>
      <c r="B31" s="4" t="s">
        <v>7</v>
      </c>
      <c r="C31" s="4" t="s">
        <v>39</v>
      </c>
      <c r="D31" s="4"/>
      <c r="E31" s="4"/>
      <c r="F31" s="5">
        <f>SUM(F32)</f>
        <v>1003044</v>
      </c>
    </row>
    <row r="32" spans="1:6" x14ac:dyDescent="0.2">
      <c r="A32" s="26" t="s">
        <v>40</v>
      </c>
      <c r="B32" s="4" t="s">
        <v>7</v>
      </c>
      <c r="C32" s="4" t="s">
        <v>39</v>
      </c>
      <c r="D32" s="4" t="s">
        <v>103</v>
      </c>
      <c r="E32" s="4"/>
      <c r="F32" s="5">
        <f>SUM(F33+F35+F37)</f>
        <v>1003044</v>
      </c>
    </row>
    <row r="33" spans="1:6" ht="56.25" x14ac:dyDescent="0.2">
      <c r="A33" s="27" t="s">
        <v>102</v>
      </c>
      <c r="B33" s="8" t="s">
        <v>7</v>
      </c>
      <c r="C33" s="8" t="s">
        <v>39</v>
      </c>
      <c r="D33" s="8" t="s">
        <v>113</v>
      </c>
      <c r="E33" s="6"/>
      <c r="F33" s="5">
        <f>SUM(F34)</f>
        <v>0</v>
      </c>
    </row>
    <row r="34" spans="1:6" x14ac:dyDescent="0.2">
      <c r="A34" s="27" t="s">
        <v>41</v>
      </c>
      <c r="B34" s="8" t="s">
        <v>7</v>
      </c>
      <c r="C34" s="8" t="s">
        <v>39</v>
      </c>
      <c r="D34" s="8" t="s">
        <v>113</v>
      </c>
      <c r="E34" s="6" t="s">
        <v>42</v>
      </c>
      <c r="F34" s="7"/>
    </row>
    <row r="35" spans="1:6" ht="33.75" x14ac:dyDescent="0.2">
      <c r="A35" s="27" t="s">
        <v>43</v>
      </c>
      <c r="B35" s="8" t="s">
        <v>7</v>
      </c>
      <c r="C35" s="8" t="s">
        <v>39</v>
      </c>
      <c r="D35" s="8" t="s">
        <v>114</v>
      </c>
      <c r="E35" s="8"/>
      <c r="F35" s="7">
        <f>F36</f>
        <v>3044</v>
      </c>
    </row>
    <row r="36" spans="1:6" x14ac:dyDescent="0.2">
      <c r="A36" s="27" t="s">
        <v>18</v>
      </c>
      <c r="B36" s="8" t="s">
        <v>7</v>
      </c>
      <c r="C36" s="8" t="s">
        <v>39</v>
      </c>
      <c r="D36" s="8" t="s">
        <v>115</v>
      </c>
      <c r="E36" s="8" t="s">
        <v>19</v>
      </c>
      <c r="F36" s="41">
        <v>3044</v>
      </c>
    </row>
    <row r="37" spans="1:6" x14ac:dyDescent="0.2">
      <c r="A37" s="26" t="s">
        <v>11</v>
      </c>
      <c r="B37" s="9" t="s">
        <v>7</v>
      </c>
      <c r="C37" s="9" t="s">
        <v>39</v>
      </c>
      <c r="D37" s="9" t="s">
        <v>103</v>
      </c>
      <c r="E37" s="4"/>
      <c r="F37" s="5">
        <f>F38</f>
        <v>1000000</v>
      </c>
    </row>
    <row r="38" spans="1:6" ht="22.5" x14ac:dyDescent="0.2">
      <c r="A38" s="27" t="s">
        <v>44</v>
      </c>
      <c r="B38" s="8" t="s">
        <v>7</v>
      </c>
      <c r="C38" s="8" t="s">
        <v>39</v>
      </c>
      <c r="D38" s="8" t="s">
        <v>111</v>
      </c>
      <c r="E38" s="6"/>
      <c r="F38" s="7">
        <f>F39</f>
        <v>1000000</v>
      </c>
    </row>
    <row r="39" spans="1:6" x14ac:dyDescent="0.2">
      <c r="A39" s="27" t="s">
        <v>18</v>
      </c>
      <c r="B39" s="8" t="s">
        <v>7</v>
      </c>
      <c r="C39" s="8" t="s">
        <v>39</v>
      </c>
      <c r="D39" s="8" t="s">
        <v>111</v>
      </c>
      <c r="E39" s="6" t="s">
        <v>19</v>
      </c>
      <c r="F39" s="7">
        <v>1000000</v>
      </c>
    </row>
    <row r="40" spans="1:6" x14ac:dyDescent="0.2">
      <c r="A40" s="26" t="s">
        <v>45</v>
      </c>
      <c r="B40" s="9" t="s">
        <v>10</v>
      </c>
      <c r="C40" s="9" t="s">
        <v>8</v>
      </c>
      <c r="D40" s="9"/>
      <c r="E40" s="4"/>
      <c r="F40" s="5">
        <f>F41</f>
        <v>658573</v>
      </c>
    </row>
    <row r="41" spans="1:6" x14ac:dyDescent="0.2">
      <c r="A41" s="27" t="s">
        <v>46</v>
      </c>
      <c r="B41" s="8" t="s">
        <v>10</v>
      </c>
      <c r="C41" s="8" t="s">
        <v>17</v>
      </c>
      <c r="D41" s="6" t="s">
        <v>141</v>
      </c>
      <c r="E41" s="6"/>
      <c r="F41" s="7">
        <f>SUM(F42)</f>
        <v>658573</v>
      </c>
    </row>
    <row r="42" spans="1:6" ht="67.5" x14ac:dyDescent="0.2">
      <c r="A42" s="28" t="s">
        <v>47</v>
      </c>
      <c r="B42" s="8" t="s">
        <v>10</v>
      </c>
      <c r="C42" s="8" t="s">
        <v>17</v>
      </c>
      <c r="D42" s="8" t="s">
        <v>103</v>
      </c>
      <c r="E42" s="6"/>
      <c r="F42" s="7">
        <f>SUM(F43)</f>
        <v>658573</v>
      </c>
    </row>
    <row r="43" spans="1:6" ht="22.5" x14ac:dyDescent="0.2">
      <c r="A43" s="27" t="s">
        <v>48</v>
      </c>
      <c r="B43" s="8" t="s">
        <v>10</v>
      </c>
      <c r="C43" s="8" t="s">
        <v>17</v>
      </c>
      <c r="D43" s="8" t="s">
        <v>116</v>
      </c>
      <c r="E43" s="6"/>
      <c r="F43" s="7">
        <f>SUM(F44:F48)</f>
        <v>658573</v>
      </c>
    </row>
    <row r="44" spans="1:6" x14ac:dyDescent="0.2">
      <c r="A44" s="20" t="s">
        <v>13</v>
      </c>
      <c r="B44" s="8" t="s">
        <v>10</v>
      </c>
      <c r="C44" s="8" t="s">
        <v>17</v>
      </c>
      <c r="D44" s="8" t="s">
        <v>116</v>
      </c>
      <c r="E44" s="6" t="s">
        <v>14</v>
      </c>
      <c r="F44" s="7">
        <v>496860</v>
      </c>
    </row>
    <row r="45" spans="1:6" ht="22.5" x14ac:dyDescent="0.2">
      <c r="A45" s="20" t="s">
        <v>101</v>
      </c>
      <c r="B45" s="8" t="s">
        <v>10</v>
      </c>
      <c r="C45" s="8" t="s">
        <v>17</v>
      </c>
      <c r="D45" s="8" t="s">
        <v>116</v>
      </c>
      <c r="E45" s="6" t="s">
        <v>15</v>
      </c>
      <c r="F45" s="7">
        <v>147635</v>
      </c>
    </row>
    <row r="46" spans="1:6" ht="22.5" x14ac:dyDescent="0.2">
      <c r="A46" s="20" t="s">
        <v>26</v>
      </c>
      <c r="B46" s="8" t="s">
        <v>10</v>
      </c>
      <c r="C46" s="8" t="s">
        <v>17</v>
      </c>
      <c r="D46" s="8" t="s">
        <v>116</v>
      </c>
      <c r="E46" s="6" t="s">
        <v>27</v>
      </c>
      <c r="F46" s="7">
        <v>7261</v>
      </c>
    </row>
    <row r="47" spans="1:6" x14ac:dyDescent="0.2">
      <c r="A47" s="27" t="s">
        <v>18</v>
      </c>
      <c r="B47" s="8" t="s">
        <v>10</v>
      </c>
      <c r="C47" s="8" t="s">
        <v>17</v>
      </c>
      <c r="D47" s="8" t="s">
        <v>116</v>
      </c>
      <c r="E47" s="6" t="s">
        <v>19</v>
      </c>
      <c r="F47" s="7">
        <v>3817</v>
      </c>
    </row>
    <row r="48" spans="1:6" x14ac:dyDescent="0.2">
      <c r="A48" s="27" t="s">
        <v>144</v>
      </c>
      <c r="B48" s="8" t="s">
        <v>10</v>
      </c>
      <c r="C48" s="8" t="s">
        <v>17</v>
      </c>
      <c r="D48" s="8" t="s">
        <v>116</v>
      </c>
      <c r="E48" s="6" t="s">
        <v>143</v>
      </c>
      <c r="F48" s="7">
        <v>3000</v>
      </c>
    </row>
    <row r="49" spans="1:6" ht="21" x14ac:dyDescent="0.2">
      <c r="A49" s="26" t="s">
        <v>49</v>
      </c>
      <c r="B49" s="9" t="s">
        <v>17</v>
      </c>
      <c r="C49" s="9" t="s">
        <v>8</v>
      </c>
      <c r="D49" s="9"/>
      <c r="E49" s="4"/>
      <c r="F49" s="5">
        <f>F50+F55</f>
        <v>3200000</v>
      </c>
    </row>
    <row r="50" spans="1:6" ht="31.5" x14ac:dyDescent="0.2">
      <c r="A50" s="26" t="s">
        <v>50</v>
      </c>
      <c r="B50" s="9" t="s">
        <v>17</v>
      </c>
      <c r="C50" s="9" t="s">
        <v>51</v>
      </c>
      <c r="D50" s="9"/>
      <c r="E50" s="4"/>
      <c r="F50" s="5">
        <f>SUM(F51+F53)</f>
        <v>600000</v>
      </c>
    </row>
    <row r="51" spans="1:6" ht="33.75" x14ac:dyDescent="0.2">
      <c r="A51" s="27" t="s">
        <v>52</v>
      </c>
      <c r="B51" s="8" t="s">
        <v>17</v>
      </c>
      <c r="C51" s="8" t="s">
        <v>51</v>
      </c>
      <c r="D51" s="8" t="s">
        <v>142</v>
      </c>
      <c r="E51" s="8"/>
      <c r="F51" s="7">
        <v>0</v>
      </c>
    </row>
    <row r="52" spans="1:6" x14ac:dyDescent="0.2">
      <c r="A52" s="27" t="s">
        <v>18</v>
      </c>
      <c r="B52" s="8" t="s">
        <v>17</v>
      </c>
      <c r="C52" s="8" t="s">
        <v>51</v>
      </c>
      <c r="D52" s="8" t="s">
        <v>137</v>
      </c>
      <c r="E52" s="8"/>
      <c r="F52" s="7">
        <v>0</v>
      </c>
    </row>
    <row r="53" spans="1:6" ht="22.5" x14ac:dyDescent="0.2">
      <c r="A53" s="27" t="s">
        <v>98</v>
      </c>
      <c r="B53" s="8" t="s">
        <v>17</v>
      </c>
      <c r="C53" s="8" t="s">
        <v>51</v>
      </c>
      <c r="D53" s="8" t="s">
        <v>137</v>
      </c>
      <c r="E53" s="8"/>
      <c r="F53" s="7">
        <f>SUM(F54)</f>
        <v>600000</v>
      </c>
    </row>
    <row r="54" spans="1:6" x14ac:dyDescent="0.2">
      <c r="A54" s="27" t="s">
        <v>18</v>
      </c>
      <c r="B54" s="8" t="s">
        <v>17</v>
      </c>
      <c r="C54" s="8" t="s">
        <v>51</v>
      </c>
      <c r="D54" s="8" t="s">
        <v>137</v>
      </c>
      <c r="E54" s="8" t="s">
        <v>19</v>
      </c>
      <c r="F54" s="7">
        <v>600000</v>
      </c>
    </row>
    <row r="55" spans="1:6" x14ac:dyDescent="0.2">
      <c r="A55" s="26" t="s">
        <v>53</v>
      </c>
      <c r="B55" s="9" t="s">
        <v>17</v>
      </c>
      <c r="C55" s="9" t="s">
        <v>54</v>
      </c>
      <c r="D55" s="9"/>
      <c r="E55" s="4"/>
      <c r="F55" s="5">
        <f>F56</f>
        <v>2600000</v>
      </c>
    </row>
    <row r="56" spans="1:6" x14ac:dyDescent="0.2">
      <c r="A56" s="29" t="s">
        <v>55</v>
      </c>
      <c r="B56" s="9" t="s">
        <v>17</v>
      </c>
      <c r="C56" s="9" t="s">
        <v>54</v>
      </c>
      <c r="D56" s="9" t="s">
        <v>103</v>
      </c>
      <c r="E56" s="4"/>
      <c r="F56" s="5">
        <f>F57</f>
        <v>2600000</v>
      </c>
    </row>
    <row r="57" spans="1:6" ht="33.75" x14ac:dyDescent="0.2">
      <c r="A57" s="28" t="s">
        <v>56</v>
      </c>
      <c r="B57" s="8" t="s">
        <v>17</v>
      </c>
      <c r="C57" s="8" t="s">
        <v>54</v>
      </c>
      <c r="D57" s="8" t="s">
        <v>117</v>
      </c>
      <c r="E57" s="6"/>
      <c r="F57" s="7">
        <f>SUM(F58:F59)</f>
        <v>2600000</v>
      </c>
    </row>
    <row r="58" spans="1:6" ht="19.5" customHeight="1" x14ac:dyDescent="0.2">
      <c r="A58" s="27" t="s">
        <v>18</v>
      </c>
      <c r="B58" s="8" t="s">
        <v>17</v>
      </c>
      <c r="C58" s="8" t="s">
        <v>54</v>
      </c>
      <c r="D58" s="8" t="s">
        <v>117</v>
      </c>
      <c r="E58" s="6" t="s">
        <v>19</v>
      </c>
      <c r="F58" s="7">
        <v>2550000</v>
      </c>
    </row>
    <row r="59" spans="1:6" ht="19.5" customHeight="1" x14ac:dyDescent="0.2">
      <c r="A59" s="27" t="s">
        <v>144</v>
      </c>
      <c r="B59" s="8" t="s">
        <v>17</v>
      </c>
      <c r="C59" s="8" t="s">
        <v>54</v>
      </c>
      <c r="D59" s="8" t="s">
        <v>117</v>
      </c>
      <c r="E59" s="6" t="s">
        <v>143</v>
      </c>
      <c r="F59" s="7">
        <v>50000</v>
      </c>
    </row>
    <row r="60" spans="1:6" x14ac:dyDescent="0.2">
      <c r="A60" s="26" t="s">
        <v>57</v>
      </c>
      <c r="B60" s="9" t="s">
        <v>21</v>
      </c>
      <c r="C60" s="9" t="s">
        <v>8</v>
      </c>
      <c r="D60" s="9"/>
      <c r="E60" s="4"/>
      <c r="F60" s="5">
        <f>F61+F68</f>
        <v>18314692</v>
      </c>
    </row>
    <row r="61" spans="1:6" x14ac:dyDescent="0.2">
      <c r="A61" s="27" t="s">
        <v>58</v>
      </c>
      <c r="B61" s="8" t="s">
        <v>21</v>
      </c>
      <c r="C61" s="8" t="s">
        <v>51</v>
      </c>
      <c r="D61" s="8"/>
      <c r="E61" s="6"/>
      <c r="F61" s="7">
        <f>F65+F62</f>
        <v>17814692</v>
      </c>
    </row>
    <row r="62" spans="1:6" x14ac:dyDescent="0.2">
      <c r="A62" s="26" t="s">
        <v>40</v>
      </c>
      <c r="B62" s="9" t="s">
        <v>21</v>
      </c>
      <c r="C62" s="9" t="s">
        <v>51</v>
      </c>
      <c r="D62" s="9" t="s">
        <v>103</v>
      </c>
      <c r="E62" s="4"/>
      <c r="F62" s="5">
        <f>F63</f>
        <v>2314692</v>
      </c>
    </row>
    <row r="63" spans="1:6" ht="45" x14ac:dyDescent="0.2">
      <c r="A63" s="27" t="s">
        <v>59</v>
      </c>
      <c r="B63" s="8" t="s">
        <v>21</v>
      </c>
      <c r="C63" s="8" t="s">
        <v>51</v>
      </c>
      <c r="D63" s="8" t="s">
        <v>118</v>
      </c>
      <c r="E63" s="6"/>
      <c r="F63" s="7">
        <f>F64</f>
        <v>2314692</v>
      </c>
    </row>
    <row r="64" spans="1:6" x14ac:dyDescent="0.2">
      <c r="A64" s="27" t="s">
        <v>18</v>
      </c>
      <c r="B64" s="8" t="s">
        <v>21</v>
      </c>
      <c r="C64" s="8" t="s">
        <v>51</v>
      </c>
      <c r="D64" s="8" t="s">
        <v>118</v>
      </c>
      <c r="E64" s="6" t="s">
        <v>19</v>
      </c>
      <c r="F64" s="41">
        <v>2314692</v>
      </c>
    </row>
    <row r="65" spans="1:6" x14ac:dyDescent="0.2">
      <c r="A65" s="30" t="s">
        <v>55</v>
      </c>
      <c r="B65" s="9" t="s">
        <v>21</v>
      </c>
      <c r="C65" s="9" t="s">
        <v>51</v>
      </c>
      <c r="D65" s="9" t="s">
        <v>103</v>
      </c>
      <c r="E65" s="4"/>
      <c r="F65" s="5">
        <f>SUM(F66)</f>
        <v>15500000</v>
      </c>
    </row>
    <row r="66" spans="1:6" ht="33.75" x14ac:dyDescent="0.2">
      <c r="A66" s="27" t="s">
        <v>60</v>
      </c>
      <c r="B66" s="8" t="s">
        <v>21</v>
      </c>
      <c r="C66" s="8" t="s">
        <v>51</v>
      </c>
      <c r="D66" s="8" t="s">
        <v>136</v>
      </c>
      <c r="E66" s="6"/>
      <c r="F66" s="7">
        <f>SUM(F67)</f>
        <v>15500000</v>
      </c>
    </row>
    <row r="67" spans="1:6" x14ac:dyDescent="0.2">
      <c r="A67" s="27" t="s">
        <v>18</v>
      </c>
      <c r="B67" s="8" t="s">
        <v>61</v>
      </c>
      <c r="C67" s="8" t="s">
        <v>51</v>
      </c>
      <c r="D67" s="8" t="s">
        <v>119</v>
      </c>
      <c r="E67" s="6" t="s">
        <v>19</v>
      </c>
      <c r="F67" s="7">
        <v>15500000</v>
      </c>
    </row>
    <row r="68" spans="1:6" x14ac:dyDescent="0.2">
      <c r="A68" s="27" t="s">
        <v>62</v>
      </c>
      <c r="B68" s="8" t="s">
        <v>21</v>
      </c>
      <c r="C68" s="8" t="s">
        <v>63</v>
      </c>
      <c r="D68" s="8"/>
      <c r="E68" s="6"/>
      <c r="F68" s="7">
        <f>F69</f>
        <v>500000</v>
      </c>
    </row>
    <row r="69" spans="1:6" x14ac:dyDescent="0.2">
      <c r="A69" s="29" t="s">
        <v>11</v>
      </c>
      <c r="B69" s="9" t="s">
        <v>21</v>
      </c>
      <c r="C69" s="9" t="s">
        <v>63</v>
      </c>
      <c r="D69" s="9" t="s">
        <v>103</v>
      </c>
      <c r="E69" s="4"/>
      <c r="F69" s="5">
        <f>F70+F72</f>
        <v>500000</v>
      </c>
    </row>
    <row r="70" spans="1:6" x14ac:dyDescent="0.2">
      <c r="A70" s="27" t="s">
        <v>64</v>
      </c>
      <c r="B70" s="8" t="s">
        <v>21</v>
      </c>
      <c r="C70" s="8" t="s">
        <v>63</v>
      </c>
      <c r="D70" s="8" t="s">
        <v>120</v>
      </c>
      <c r="E70" s="6"/>
      <c r="F70" s="7">
        <f>F71</f>
        <v>400000</v>
      </c>
    </row>
    <row r="71" spans="1:6" x14ac:dyDescent="0.2">
      <c r="A71" s="27" t="s">
        <v>18</v>
      </c>
      <c r="B71" s="8" t="s">
        <v>21</v>
      </c>
      <c r="C71" s="8" t="s">
        <v>63</v>
      </c>
      <c r="D71" s="8" t="s">
        <v>120</v>
      </c>
      <c r="E71" s="6" t="s">
        <v>19</v>
      </c>
      <c r="F71" s="7">
        <v>400000</v>
      </c>
    </row>
    <row r="72" spans="1:6" ht="31.5" x14ac:dyDescent="0.2">
      <c r="A72" s="31" t="s">
        <v>65</v>
      </c>
      <c r="B72" s="9" t="s">
        <v>21</v>
      </c>
      <c r="C72" s="9" t="s">
        <v>63</v>
      </c>
      <c r="D72" s="9" t="s">
        <v>121</v>
      </c>
      <c r="E72" s="4"/>
      <c r="F72" s="5">
        <f>F73</f>
        <v>100000</v>
      </c>
    </row>
    <row r="73" spans="1:6" x14ac:dyDescent="0.2">
      <c r="A73" s="27" t="s">
        <v>18</v>
      </c>
      <c r="B73" s="8" t="s">
        <v>21</v>
      </c>
      <c r="C73" s="8" t="s">
        <v>63</v>
      </c>
      <c r="D73" s="8" t="s">
        <v>121</v>
      </c>
      <c r="E73" s="6" t="s">
        <v>19</v>
      </c>
      <c r="F73" s="7">
        <v>100000</v>
      </c>
    </row>
    <row r="74" spans="1:6" x14ac:dyDescent="0.2">
      <c r="A74" s="26" t="s">
        <v>66</v>
      </c>
      <c r="B74" s="9" t="s">
        <v>67</v>
      </c>
      <c r="C74" s="9" t="s">
        <v>8</v>
      </c>
      <c r="D74" s="9"/>
      <c r="E74" s="4"/>
      <c r="F74" s="5">
        <f>F75+F79+F87+F104</f>
        <v>45647674</v>
      </c>
    </row>
    <row r="75" spans="1:6" x14ac:dyDescent="0.2">
      <c r="A75" s="26" t="s">
        <v>68</v>
      </c>
      <c r="B75" s="9" t="s">
        <v>67</v>
      </c>
      <c r="C75" s="9" t="s">
        <v>7</v>
      </c>
      <c r="D75" s="9"/>
      <c r="E75" s="4"/>
      <c r="F75" s="5">
        <f>F76</f>
        <v>0</v>
      </c>
    </row>
    <row r="76" spans="1:6" x14ac:dyDescent="0.2">
      <c r="A76" s="27" t="s">
        <v>40</v>
      </c>
      <c r="B76" s="8" t="s">
        <v>67</v>
      </c>
      <c r="C76" s="8" t="s">
        <v>7</v>
      </c>
      <c r="D76" s="8" t="s">
        <v>103</v>
      </c>
      <c r="E76" s="6"/>
      <c r="F76" s="7">
        <f>F77</f>
        <v>0</v>
      </c>
    </row>
    <row r="77" spans="1:6" ht="67.5" x14ac:dyDescent="0.2">
      <c r="A77" s="27" t="s">
        <v>69</v>
      </c>
      <c r="B77" s="8" t="s">
        <v>67</v>
      </c>
      <c r="C77" s="8" t="s">
        <v>7</v>
      </c>
      <c r="D77" s="8" t="s">
        <v>122</v>
      </c>
      <c r="E77" s="6"/>
      <c r="F77" s="7">
        <f>SUM(F78)</f>
        <v>0</v>
      </c>
    </row>
    <row r="78" spans="1:6" x14ac:dyDescent="0.2">
      <c r="A78" s="27" t="s">
        <v>18</v>
      </c>
      <c r="B78" s="8" t="s">
        <v>67</v>
      </c>
      <c r="C78" s="8" t="s">
        <v>7</v>
      </c>
      <c r="D78" s="8" t="s">
        <v>122</v>
      </c>
      <c r="E78" s="6" t="s">
        <v>19</v>
      </c>
      <c r="F78" s="7">
        <v>0</v>
      </c>
    </row>
    <row r="79" spans="1:6" x14ac:dyDescent="0.2">
      <c r="A79" s="32" t="s">
        <v>70</v>
      </c>
      <c r="B79" s="9" t="s">
        <v>67</v>
      </c>
      <c r="C79" s="9" t="s">
        <v>10</v>
      </c>
      <c r="D79" s="9"/>
      <c r="E79" s="4"/>
      <c r="F79" s="5">
        <f>F80+F83</f>
        <v>8753784</v>
      </c>
    </row>
    <row r="80" spans="1:6" x14ac:dyDescent="0.2">
      <c r="A80" s="26" t="s">
        <v>40</v>
      </c>
      <c r="B80" s="9" t="s">
        <v>67</v>
      </c>
      <c r="C80" s="9" t="s">
        <v>10</v>
      </c>
      <c r="D80" s="9" t="s">
        <v>103</v>
      </c>
      <c r="E80" s="4"/>
      <c r="F80" s="5">
        <f>F81</f>
        <v>2753784</v>
      </c>
    </row>
    <row r="81" spans="1:6" ht="56.25" x14ac:dyDescent="0.2">
      <c r="A81" s="27" t="s">
        <v>71</v>
      </c>
      <c r="B81" s="8" t="s">
        <v>67</v>
      </c>
      <c r="C81" s="8" t="s">
        <v>10</v>
      </c>
      <c r="D81" s="8" t="s">
        <v>123</v>
      </c>
      <c r="E81" s="6"/>
      <c r="F81" s="7">
        <f>F82</f>
        <v>2753784</v>
      </c>
    </row>
    <row r="82" spans="1:6" x14ac:dyDescent="0.2">
      <c r="A82" s="27" t="s">
        <v>18</v>
      </c>
      <c r="B82" s="8" t="s">
        <v>67</v>
      </c>
      <c r="C82" s="8" t="s">
        <v>10</v>
      </c>
      <c r="D82" s="8" t="s">
        <v>123</v>
      </c>
      <c r="E82" s="6" t="s">
        <v>19</v>
      </c>
      <c r="F82" s="41">
        <v>2753784</v>
      </c>
    </row>
    <row r="83" spans="1:6" x14ac:dyDescent="0.2">
      <c r="A83" s="30" t="s">
        <v>55</v>
      </c>
      <c r="B83" s="9" t="s">
        <v>67</v>
      </c>
      <c r="C83" s="9" t="s">
        <v>10</v>
      </c>
      <c r="D83" s="9" t="s">
        <v>103</v>
      </c>
      <c r="E83" s="4"/>
      <c r="F83" s="5">
        <f>F84</f>
        <v>6000000</v>
      </c>
    </row>
    <row r="84" spans="1:6" ht="45" x14ac:dyDescent="0.2">
      <c r="A84" s="28" t="s">
        <v>72</v>
      </c>
      <c r="B84" s="8" t="s">
        <v>67</v>
      </c>
      <c r="C84" s="8" t="s">
        <v>10</v>
      </c>
      <c r="D84" s="8" t="s">
        <v>140</v>
      </c>
      <c r="E84" s="6"/>
      <c r="F84" s="7">
        <f>F85+F86</f>
        <v>6000000</v>
      </c>
    </row>
    <row r="85" spans="1:6" ht="22.5" x14ac:dyDescent="0.2">
      <c r="A85" s="27" t="s">
        <v>73</v>
      </c>
      <c r="B85" s="8" t="s">
        <v>67</v>
      </c>
      <c r="C85" s="8" t="s">
        <v>10</v>
      </c>
      <c r="D85" s="8" t="s">
        <v>140</v>
      </c>
      <c r="E85" s="6" t="s">
        <v>74</v>
      </c>
      <c r="F85" s="7">
        <v>0</v>
      </c>
    </row>
    <row r="86" spans="1:6" x14ac:dyDescent="0.2">
      <c r="A86" s="27" t="s">
        <v>18</v>
      </c>
      <c r="B86" s="8" t="s">
        <v>67</v>
      </c>
      <c r="C86" s="8" t="s">
        <v>10</v>
      </c>
      <c r="D86" s="8" t="s">
        <v>140</v>
      </c>
      <c r="E86" s="6" t="s">
        <v>19</v>
      </c>
      <c r="F86" s="7">
        <v>6000000</v>
      </c>
    </row>
    <row r="87" spans="1:6" x14ac:dyDescent="0.2">
      <c r="A87" s="33" t="s">
        <v>75</v>
      </c>
      <c r="B87" s="9" t="s">
        <v>67</v>
      </c>
      <c r="C87" s="9" t="s">
        <v>17</v>
      </c>
      <c r="D87" s="9"/>
      <c r="E87" s="4"/>
      <c r="F87" s="5">
        <f>F88+F93</f>
        <v>36893890</v>
      </c>
    </row>
    <row r="88" spans="1:6" x14ac:dyDescent="0.2">
      <c r="A88" s="26" t="s">
        <v>40</v>
      </c>
      <c r="B88" s="9" t="s">
        <v>67</v>
      </c>
      <c r="C88" s="9" t="s">
        <v>17</v>
      </c>
      <c r="D88" s="9" t="s">
        <v>103</v>
      </c>
      <c r="E88" s="4"/>
      <c r="F88" s="5">
        <f>F89+F91</f>
        <v>2085790</v>
      </c>
    </row>
    <row r="89" spans="1:6" ht="22.5" x14ac:dyDescent="0.2">
      <c r="A89" s="27" t="s">
        <v>76</v>
      </c>
      <c r="B89" s="8" t="s">
        <v>67</v>
      </c>
      <c r="C89" s="8" t="s">
        <v>17</v>
      </c>
      <c r="D89" s="8" t="s">
        <v>124</v>
      </c>
      <c r="E89" s="8"/>
      <c r="F89" s="7">
        <f>F90</f>
        <v>1988660</v>
      </c>
    </row>
    <row r="90" spans="1:6" x14ac:dyDescent="0.2">
      <c r="A90" s="27" t="s">
        <v>18</v>
      </c>
      <c r="B90" s="8" t="s">
        <v>67</v>
      </c>
      <c r="C90" s="8" t="s">
        <v>17</v>
      </c>
      <c r="D90" s="8" t="s">
        <v>124</v>
      </c>
      <c r="E90" s="8" t="s">
        <v>19</v>
      </c>
      <c r="F90" s="41">
        <v>1988660</v>
      </c>
    </row>
    <row r="91" spans="1:6" ht="22.5" x14ac:dyDescent="0.2">
      <c r="A91" s="27" t="s">
        <v>77</v>
      </c>
      <c r="B91" s="8" t="s">
        <v>67</v>
      </c>
      <c r="C91" s="8" t="s">
        <v>17</v>
      </c>
      <c r="D91" s="8" t="s">
        <v>125</v>
      </c>
      <c r="E91" s="8"/>
      <c r="F91" s="7">
        <f>F92</f>
        <v>97130</v>
      </c>
    </row>
    <row r="92" spans="1:6" x14ac:dyDescent="0.2">
      <c r="A92" s="27" t="s">
        <v>18</v>
      </c>
      <c r="B92" s="8" t="s">
        <v>67</v>
      </c>
      <c r="C92" s="8" t="s">
        <v>17</v>
      </c>
      <c r="D92" s="8" t="s">
        <v>125</v>
      </c>
      <c r="E92" s="8" t="s">
        <v>19</v>
      </c>
      <c r="F92" s="41">
        <v>97130</v>
      </c>
    </row>
    <row r="93" spans="1:6" x14ac:dyDescent="0.2">
      <c r="A93" s="30" t="s">
        <v>55</v>
      </c>
      <c r="B93" s="9" t="s">
        <v>67</v>
      </c>
      <c r="C93" s="9" t="s">
        <v>17</v>
      </c>
      <c r="D93" s="9" t="s">
        <v>103</v>
      </c>
      <c r="E93" s="15"/>
      <c r="F93" s="5">
        <f>F94+F97+F99+F101</f>
        <v>34808100</v>
      </c>
    </row>
    <row r="94" spans="1:6" x14ac:dyDescent="0.2">
      <c r="A94" s="34" t="s">
        <v>78</v>
      </c>
      <c r="B94" s="8" t="s">
        <v>67</v>
      </c>
      <c r="C94" s="8" t="s">
        <v>17</v>
      </c>
      <c r="D94" s="8" t="s">
        <v>126</v>
      </c>
      <c r="E94" s="6"/>
      <c r="F94" s="7">
        <f>SUM(F95:F96)</f>
        <v>14200000</v>
      </c>
    </row>
    <row r="95" spans="1:6" x14ac:dyDescent="0.2">
      <c r="A95" s="27" t="s">
        <v>18</v>
      </c>
      <c r="B95" s="8" t="s">
        <v>67</v>
      </c>
      <c r="C95" s="8" t="s">
        <v>17</v>
      </c>
      <c r="D95" s="8" t="s">
        <v>126</v>
      </c>
      <c r="E95" s="6" t="s">
        <v>19</v>
      </c>
      <c r="F95" s="7">
        <v>10000000</v>
      </c>
    </row>
    <row r="96" spans="1:6" x14ac:dyDescent="0.2">
      <c r="A96" s="27" t="s">
        <v>144</v>
      </c>
      <c r="B96" s="8" t="s">
        <v>67</v>
      </c>
      <c r="C96" s="8" t="s">
        <v>17</v>
      </c>
      <c r="D96" s="8" t="s">
        <v>126</v>
      </c>
      <c r="E96" s="6" t="s">
        <v>143</v>
      </c>
      <c r="F96" s="7">
        <v>4200000</v>
      </c>
    </row>
    <row r="97" spans="1:6" x14ac:dyDescent="0.2">
      <c r="A97" s="35" t="s">
        <v>79</v>
      </c>
      <c r="B97" s="8" t="s">
        <v>67</v>
      </c>
      <c r="C97" s="8" t="s">
        <v>17</v>
      </c>
      <c r="D97" s="8" t="s">
        <v>127</v>
      </c>
      <c r="E97" s="6"/>
      <c r="F97" s="7">
        <f>F98</f>
        <v>1200000</v>
      </c>
    </row>
    <row r="98" spans="1:6" x14ac:dyDescent="0.2">
      <c r="A98" s="27" t="s">
        <v>18</v>
      </c>
      <c r="B98" s="8" t="s">
        <v>67</v>
      </c>
      <c r="C98" s="8" t="s">
        <v>17</v>
      </c>
      <c r="D98" s="8" t="s">
        <v>127</v>
      </c>
      <c r="E98" s="6" t="s">
        <v>19</v>
      </c>
      <c r="F98" s="7">
        <v>1200000</v>
      </c>
    </row>
    <row r="99" spans="1:6" x14ac:dyDescent="0.2">
      <c r="A99" s="27" t="s">
        <v>80</v>
      </c>
      <c r="B99" s="8" t="s">
        <v>67</v>
      </c>
      <c r="C99" s="8" t="s">
        <v>17</v>
      </c>
      <c r="D99" s="8" t="s">
        <v>128</v>
      </c>
      <c r="E99" s="6"/>
      <c r="F99" s="7">
        <f>F100</f>
        <v>500000</v>
      </c>
    </row>
    <row r="100" spans="1:6" x14ac:dyDescent="0.2">
      <c r="A100" s="27" t="s">
        <v>18</v>
      </c>
      <c r="B100" s="8" t="s">
        <v>67</v>
      </c>
      <c r="C100" s="8" t="s">
        <v>17</v>
      </c>
      <c r="D100" s="8" t="s">
        <v>128</v>
      </c>
      <c r="E100" s="6" t="s">
        <v>19</v>
      </c>
      <c r="F100" s="7">
        <v>500000</v>
      </c>
    </row>
    <row r="101" spans="1:6" x14ac:dyDescent="0.2">
      <c r="A101" s="27" t="s">
        <v>81</v>
      </c>
      <c r="B101" s="8" t="s">
        <v>67</v>
      </c>
      <c r="C101" s="8" t="s">
        <v>17</v>
      </c>
      <c r="D101" s="8" t="s">
        <v>129</v>
      </c>
      <c r="E101" s="6"/>
      <c r="F101" s="7">
        <f>SUM(F102:F103)</f>
        <v>18908100</v>
      </c>
    </row>
    <row r="102" spans="1:6" ht="22.5" x14ac:dyDescent="0.2">
      <c r="A102" s="27" t="s">
        <v>73</v>
      </c>
      <c r="B102" s="8" t="s">
        <v>67</v>
      </c>
      <c r="C102" s="8" t="s">
        <v>17</v>
      </c>
      <c r="D102" s="8" t="s">
        <v>129</v>
      </c>
      <c r="E102" s="6" t="s">
        <v>74</v>
      </c>
      <c r="F102" s="7">
        <v>0</v>
      </c>
    </row>
    <row r="103" spans="1:6" x14ac:dyDescent="0.2">
      <c r="A103" s="27" t="s">
        <v>18</v>
      </c>
      <c r="B103" s="8" t="s">
        <v>67</v>
      </c>
      <c r="C103" s="8" t="s">
        <v>17</v>
      </c>
      <c r="D103" s="8" t="s">
        <v>129</v>
      </c>
      <c r="E103" s="6" t="s">
        <v>19</v>
      </c>
      <c r="F103" s="7">
        <v>18908100</v>
      </c>
    </row>
    <row r="104" spans="1:6" x14ac:dyDescent="0.2">
      <c r="A104" s="35" t="s">
        <v>82</v>
      </c>
      <c r="B104" s="8" t="s">
        <v>67</v>
      </c>
      <c r="C104" s="8" t="s">
        <v>67</v>
      </c>
      <c r="D104" s="8"/>
      <c r="E104" s="6"/>
      <c r="F104" s="7">
        <f>SUM(F105)</f>
        <v>0</v>
      </c>
    </row>
    <row r="105" spans="1:6" ht="21" x14ac:dyDescent="0.2">
      <c r="A105" s="29" t="s">
        <v>83</v>
      </c>
      <c r="B105" s="9" t="s">
        <v>67</v>
      </c>
      <c r="C105" s="9" t="s">
        <v>67</v>
      </c>
      <c r="D105" s="9" t="s">
        <v>103</v>
      </c>
      <c r="E105" s="4"/>
      <c r="F105" s="5">
        <f>SUM(F109+F106)</f>
        <v>0</v>
      </c>
    </row>
    <row r="106" spans="1:6" x14ac:dyDescent="0.2">
      <c r="A106" s="26" t="s">
        <v>40</v>
      </c>
      <c r="B106" s="9" t="s">
        <v>67</v>
      </c>
      <c r="C106" s="9" t="s">
        <v>67</v>
      </c>
      <c r="D106" s="9" t="s">
        <v>130</v>
      </c>
      <c r="E106" s="4"/>
      <c r="F106" s="5">
        <f>SUM(F107)</f>
        <v>0</v>
      </c>
    </row>
    <row r="107" spans="1:6" ht="56.25" x14ac:dyDescent="0.2">
      <c r="A107" s="27" t="s">
        <v>104</v>
      </c>
      <c r="B107" s="8" t="s">
        <v>67</v>
      </c>
      <c r="C107" s="8" t="s">
        <v>67</v>
      </c>
      <c r="D107" s="8" t="s">
        <v>131</v>
      </c>
      <c r="E107" s="6"/>
      <c r="F107" s="7">
        <f>SUM(F108)</f>
        <v>0</v>
      </c>
    </row>
    <row r="108" spans="1:6" ht="22.5" x14ac:dyDescent="0.2">
      <c r="A108" s="35" t="s">
        <v>85</v>
      </c>
      <c r="B108" s="8" t="s">
        <v>67</v>
      </c>
      <c r="C108" s="8" t="s">
        <v>67</v>
      </c>
      <c r="D108" s="8" t="s">
        <v>131</v>
      </c>
      <c r="E108" s="6" t="s">
        <v>86</v>
      </c>
      <c r="F108" s="7">
        <v>0</v>
      </c>
    </row>
    <row r="109" spans="1:6" x14ac:dyDescent="0.2">
      <c r="A109" s="30" t="s">
        <v>55</v>
      </c>
      <c r="B109" s="9" t="s">
        <v>67</v>
      </c>
      <c r="C109" s="9" t="s">
        <v>67</v>
      </c>
      <c r="D109" s="9" t="s">
        <v>103</v>
      </c>
      <c r="E109" s="4"/>
      <c r="F109" s="5">
        <f>F110</f>
        <v>0</v>
      </c>
    </row>
    <row r="110" spans="1:6" x14ac:dyDescent="0.2">
      <c r="A110" s="28" t="s">
        <v>84</v>
      </c>
      <c r="B110" s="8" t="s">
        <v>67</v>
      </c>
      <c r="C110" s="8" t="s">
        <v>67</v>
      </c>
      <c r="D110" s="8" t="s">
        <v>131</v>
      </c>
      <c r="E110" s="6"/>
      <c r="F110" s="7">
        <v>0</v>
      </c>
    </row>
    <row r="111" spans="1:6" ht="22.5" x14ac:dyDescent="0.2">
      <c r="A111" s="35" t="s">
        <v>85</v>
      </c>
      <c r="B111" s="8" t="s">
        <v>67</v>
      </c>
      <c r="C111" s="8" t="s">
        <v>67</v>
      </c>
      <c r="D111" s="8" t="s">
        <v>131</v>
      </c>
      <c r="E111" s="6" t="s">
        <v>86</v>
      </c>
      <c r="F111" s="7">
        <v>0</v>
      </c>
    </row>
    <row r="112" spans="1:6" x14ac:dyDescent="0.2">
      <c r="A112" s="32" t="s">
        <v>155</v>
      </c>
      <c r="B112" s="9" t="s">
        <v>108</v>
      </c>
      <c r="C112" s="9" t="s">
        <v>8</v>
      </c>
      <c r="D112" s="9"/>
      <c r="E112" s="4"/>
      <c r="F112" s="5">
        <f>SUM(F113)</f>
        <v>500000</v>
      </c>
    </row>
    <row r="113" spans="1:6" x14ac:dyDescent="0.2">
      <c r="A113" s="35" t="s">
        <v>153</v>
      </c>
      <c r="B113" s="8" t="s">
        <v>108</v>
      </c>
      <c r="C113" s="8" t="s">
        <v>108</v>
      </c>
      <c r="D113" s="8" t="s">
        <v>154</v>
      </c>
      <c r="E113" s="6"/>
      <c r="F113" s="7">
        <f>SUM(F114)</f>
        <v>500000</v>
      </c>
    </row>
    <row r="114" spans="1:6" x14ac:dyDescent="0.2">
      <c r="A114" s="35" t="s">
        <v>159</v>
      </c>
      <c r="B114" s="8" t="s">
        <v>108</v>
      </c>
      <c r="C114" s="8" t="s">
        <v>67</v>
      </c>
      <c r="D114" s="8" t="s">
        <v>160</v>
      </c>
      <c r="E114" s="6" t="s">
        <v>152</v>
      </c>
      <c r="F114" s="7">
        <f>SUM(F115)</f>
        <v>500000</v>
      </c>
    </row>
    <row r="115" spans="1:6" x14ac:dyDescent="0.2">
      <c r="A115" s="35" t="s">
        <v>150</v>
      </c>
      <c r="B115" s="8" t="s">
        <v>108</v>
      </c>
      <c r="C115" s="8" t="s">
        <v>67</v>
      </c>
      <c r="D115" s="8" t="s">
        <v>160</v>
      </c>
      <c r="E115" s="6" t="s">
        <v>19</v>
      </c>
      <c r="F115" s="7">
        <v>500000</v>
      </c>
    </row>
    <row r="116" spans="1:6" x14ac:dyDescent="0.2">
      <c r="A116" s="33" t="s">
        <v>88</v>
      </c>
      <c r="B116" s="9" t="s">
        <v>89</v>
      </c>
      <c r="C116" s="9" t="s">
        <v>8</v>
      </c>
      <c r="D116" s="9"/>
      <c r="E116" s="4"/>
      <c r="F116" s="5">
        <f>F117</f>
        <v>500000</v>
      </c>
    </row>
    <row r="117" spans="1:6" x14ac:dyDescent="0.2">
      <c r="A117" s="27" t="s">
        <v>90</v>
      </c>
      <c r="B117" s="8" t="s">
        <v>89</v>
      </c>
      <c r="C117" s="8" t="s">
        <v>21</v>
      </c>
      <c r="D117" s="8" t="s">
        <v>103</v>
      </c>
      <c r="E117" s="6" t="s">
        <v>152</v>
      </c>
      <c r="F117" s="7">
        <f>F118</f>
        <v>500000</v>
      </c>
    </row>
    <row r="118" spans="1:6" x14ac:dyDescent="0.2">
      <c r="A118" s="28" t="s">
        <v>87</v>
      </c>
      <c r="B118" s="8" t="s">
        <v>89</v>
      </c>
      <c r="C118" s="8" t="s">
        <v>21</v>
      </c>
      <c r="D118" s="8" t="s">
        <v>132</v>
      </c>
      <c r="E118" s="6" t="s">
        <v>152</v>
      </c>
      <c r="F118" s="7">
        <f>F119</f>
        <v>500000</v>
      </c>
    </row>
    <row r="119" spans="1:6" x14ac:dyDescent="0.2">
      <c r="A119" s="27" t="s">
        <v>18</v>
      </c>
      <c r="B119" s="8" t="s">
        <v>89</v>
      </c>
      <c r="C119" s="8" t="s">
        <v>21</v>
      </c>
      <c r="D119" s="8" t="s">
        <v>132</v>
      </c>
      <c r="E119" s="6" t="s">
        <v>19</v>
      </c>
      <c r="F119" s="7">
        <v>500000</v>
      </c>
    </row>
    <row r="120" spans="1:6" x14ac:dyDescent="0.2">
      <c r="A120" s="26" t="s">
        <v>91</v>
      </c>
      <c r="B120" s="9" t="s">
        <v>54</v>
      </c>
      <c r="C120" s="9" t="s">
        <v>8</v>
      </c>
      <c r="D120" s="9"/>
      <c r="E120" s="4"/>
      <c r="F120" s="5">
        <f>SUM(F121)</f>
        <v>1300000</v>
      </c>
    </row>
    <row r="121" spans="1:6" ht="56.25" x14ac:dyDescent="0.2">
      <c r="A121" s="27" t="s">
        <v>92</v>
      </c>
      <c r="B121" s="8" t="s">
        <v>54</v>
      </c>
      <c r="C121" s="8" t="s">
        <v>17</v>
      </c>
      <c r="D121" s="8" t="s">
        <v>133</v>
      </c>
      <c r="E121" s="6"/>
      <c r="F121" s="7">
        <f>SUM(F122:F122)</f>
        <v>1300000</v>
      </c>
    </row>
    <row r="122" spans="1:6" ht="22.5" x14ac:dyDescent="0.2">
      <c r="A122" s="27" t="s">
        <v>100</v>
      </c>
      <c r="B122" s="8" t="s">
        <v>54</v>
      </c>
      <c r="C122" s="8" t="s">
        <v>17</v>
      </c>
      <c r="D122" s="8" t="s">
        <v>133</v>
      </c>
      <c r="E122" s="6" t="s">
        <v>145</v>
      </c>
      <c r="F122" s="7">
        <v>1300000</v>
      </c>
    </row>
    <row r="123" spans="1:6" x14ac:dyDescent="0.2">
      <c r="A123" s="26" t="s">
        <v>93</v>
      </c>
      <c r="B123" s="9" t="s">
        <v>34</v>
      </c>
      <c r="C123" s="9" t="s">
        <v>8</v>
      </c>
      <c r="D123" s="9"/>
      <c r="E123" s="4"/>
      <c r="F123" s="5">
        <f>SUM(F128,F124)</f>
        <v>4000000</v>
      </c>
    </row>
    <row r="124" spans="1:6" x14ac:dyDescent="0.2">
      <c r="A124" s="27" t="s">
        <v>94</v>
      </c>
      <c r="B124" s="8" t="s">
        <v>34</v>
      </c>
      <c r="C124" s="8" t="s">
        <v>10</v>
      </c>
      <c r="D124" s="8" t="s">
        <v>141</v>
      </c>
      <c r="E124" s="6"/>
      <c r="F124" s="7">
        <f>SUM(F125)</f>
        <v>3650000</v>
      </c>
    </row>
    <row r="125" spans="1:6" x14ac:dyDescent="0.2">
      <c r="A125" s="29" t="s">
        <v>55</v>
      </c>
      <c r="B125" s="9" t="s">
        <v>34</v>
      </c>
      <c r="C125" s="9" t="s">
        <v>10</v>
      </c>
      <c r="D125" s="9" t="s">
        <v>103</v>
      </c>
      <c r="E125" s="4"/>
      <c r="F125" s="5">
        <f>SUM(F126)</f>
        <v>3650000</v>
      </c>
    </row>
    <row r="126" spans="1:6" ht="21" x14ac:dyDescent="0.2">
      <c r="A126" s="29" t="s">
        <v>95</v>
      </c>
      <c r="B126" s="9" t="s">
        <v>34</v>
      </c>
      <c r="C126" s="9" t="s">
        <v>10</v>
      </c>
      <c r="D126" s="9" t="s">
        <v>134</v>
      </c>
      <c r="E126" s="4"/>
      <c r="F126" s="5">
        <f>SUM(F127:F127)</f>
        <v>3650000</v>
      </c>
    </row>
    <row r="127" spans="1:6" x14ac:dyDescent="0.2">
      <c r="A127" s="27" t="s">
        <v>96</v>
      </c>
      <c r="B127" s="8" t="s">
        <v>34</v>
      </c>
      <c r="C127" s="8" t="s">
        <v>10</v>
      </c>
      <c r="D127" s="8" t="s">
        <v>134</v>
      </c>
      <c r="E127" s="6" t="s">
        <v>19</v>
      </c>
      <c r="F127" s="7">
        <v>3650000</v>
      </c>
    </row>
    <row r="128" spans="1:6" x14ac:dyDescent="0.2">
      <c r="A128" s="27" t="s">
        <v>151</v>
      </c>
      <c r="B128" s="8" t="s">
        <v>34</v>
      </c>
      <c r="C128" s="8" t="s">
        <v>67</v>
      </c>
      <c r="D128" s="8" t="s">
        <v>134</v>
      </c>
      <c r="E128" s="6" t="s">
        <v>152</v>
      </c>
      <c r="F128" s="7">
        <v>350000</v>
      </c>
    </row>
    <row r="129" spans="1:6" x14ac:dyDescent="0.2">
      <c r="A129" s="27" t="s">
        <v>96</v>
      </c>
      <c r="B129" s="8" t="s">
        <v>34</v>
      </c>
      <c r="C129" s="8" t="s">
        <v>67</v>
      </c>
      <c r="D129" s="8" t="s">
        <v>134</v>
      </c>
      <c r="E129" s="6" t="s">
        <v>19</v>
      </c>
      <c r="F129" s="7">
        <v>230000</v>
      </c>
    </row>
    <row r="130" spans="1:6" x14ac:dyDescent="0.2">
      <c r="A130" s="27" t="s">
        <v>144</v>
      </c>
      <c r="B130" s="8" t="s">
        <v>34</v>
      </c>
      <c r="C130" s="8" t="s">
        <v>67</v>
      </c>
      <c r="D130" s="8" t="s">
        <v>134</v>
      </c>
      <c r="E130" s="6" t="s">
        <v>143</v>
      </c>
      <c r="F130" s="7">
        <v>120000</v>
      </c>
    </row>
    <row r="131" spans="1:6" x14ac:dyDescent="0.2">
      <c r="A131" s="26" t="s">
        <v>97</v>
      </c>
      <c r="B131" s="9"/>
      <c r="C131" s="9"/>
      <c r="D131" s="9"/>
      <c r="E131" s="4"/>
      <c r="F131" s="5">
        <f>SUM(F123+F120+F116+F112+F74+F60+F49+F40+F6)</f>
        <v>103203683</v>
      </c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69930555555555596" right="0.69930555555555596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1"/>
  <sheetViews>
    <sheetView workbookViewId="0">
      <selection activeCell="B1" sqref="B1:G1"/>
    </sheetView>
  </sheetViews>
  <sheetFormatPr defaultColWidth="9" defaultRowHeight="12.75" x14ac:dyDescent="0.2"/>
  <cols>
    <col min="1" max="1" width="40.5703125" customWidth="1"/>
    <col min="2" max="2" width="4.140625" customWidth="1"/>
    <col min="3" max="3" width="4.7109375" customWidth="1"/>
    <col min="4" max="4" width="10.42578125" customWidth="1"/>
    <col min="5" max="5" width="4" customWidth="1"/>
    <col min="6" max="6" width="12.140625" customWidth="1"/>
    <col min="7" max="7" width="10.7109375" customWidth="1"/>
  </cols>
  <sheetData>
    <row r="1" spans="1:7" ht="87.6" customHeight="1" x14ac:dyDescent="0.2">
      <c r="B1" s="42" t="s">
        <v>162</v>
      </c>
      <c r="C1" s="42"/>
      <c r="D1" s="42"/>
      <c r="E1" s="42"/>
      <c r="F1" s="42"/>
      <c r="G1" s="42"/>
    </row>
    <row r="2" spans="1:7" ht="43.9" customHeight="1" x14ac:dyDescent="0.2">
      <c r="A2" s="43" t="s">
        <v>157</v>
      </c>
      <c r="B2" s="43"/>
      <c r="C2" s="43"/>
      <c r="D2" s="43"/>
      <c r="E2" s="43"/>
      <c r="F2" s="43"/>
      <c r="G2" s="43"/>
    </row>
    <row r="3" spans="1:7" x14ac:dyDescent="0.2">
      <c r="A3" s="49"/>
      <c r="B3" s="49"/>
      <c r="C3" s="49"/>
      <c r="D3" s="49"/>
      <c r="E3" s="50"/>
      <c r="F3" s="51"/>
    </row>
    <row r="4" spans="1:7" ht="23.25" customHeight="1" x14ac:dyDescent="0.2">
      <c r="A4" s="48" t="s">
        <v>0</v>
      </c>
      <c r="B4" s="48" t="s">
        <v>1</v>
      </c>
      <c r="C4" s="48"/>
      <c r="D4" s="48"/>
      <c r="E4" s="48"/>
      <c r="F4" s="48" t="s">
        <v>146</v>
      </c>
      <c r="G4" s="48" t="s">
        <v>158</v>
      </c>
    </row>
    <row r="5" spans="1:7" ht="45" customHeight="1" x14ac:dyDescent="0.2">
      <c r="A5" s="52"/>
      <c r="B5" s="2" t="s">
        <v>2</v>
      </c>
      <c r="C5" s="3" t="s">
        <v>3</v>
      </c>
      <c r="D5" s="3" t="s">
        <v>4</v>
      </c>
      <c r="E5" s="3" t="s">
        <v>5</v>
      </c>
      <c r="F5" s="48"/>
      <c r="G5" s="48"/>
    </row>
    <row r="6" spans="1:7" x14ac:dyDescent="0.2">
      <c r="A6" s="19" t="s">
        <v>6</v>
      </c>
      <c r="B6" s="4" t="s">
        <v>7</v>
      </c>
      <c r="C6" s="4" t="s">
        <v>8</v>
      </c>
      <c r="D6" s="4"/>
      <c r="E6" s="4"/>
      <c r="F6" s="5">
        <f>SUM(F7+F12+F14+F31+F25+F28)</f>
        <v>29082744</v>
      </c>
      <c r="G6" s="5">
        <f>SUM(G7+G12+G14+G31+G25+G28)</f>
        <v>29082744</v>
      </c>
    </row>
    <row r="7" spans="1:7" ht="33.75" x14ac:dyDescent="0.2">
      <c r="A7" s="20" t="s">
        <v>9</v>
      </c>
      <c r="B7" s="6" t="s">
        <v>7</v>
      </c>
      <c r="C7" s="6" t="s">
        <v>10</v>
      </c>
      <c r="D7" s="6"/>
      <c r="E7" s="6"/>
      <c r="F7" s="5">
        <f>SUM(F8)</f>
        <v>2268700</v>
      </c>
      <c r="G7" s="5">
        <f>SUM(G8)</f>
        <v>2268700</v>
      </c>
    </row>
    <row r="8" spans="1:7" x14ac:dyDescent="0.2">
      <c r="A8" s="21" t="s">
        <v>11</v>
      </c>
      <c r="B8" s="6" t="s">
        <v>7</v>
      </c>
      <c r="C8" s="6" t="s">
        <v>10</v>
      </c>
      <c r="D8" s="6" t="s">
        <v>103</v>
      </c>
      <c r="E8" s="6"/>
      <c r="F8" s="7">
        <f>SUM(F9)</f>
        <v>2268700</v>
      </c>
      <c r="G8" s="7">
        <f>SUM(G9)</f>
        <v>2268700</v>
      </c>
    </row>
    <row r="9" spans="1:7" x14ac:dyDescent="0.2">
      <c r="A9" s="20" t="s">
        <v>12</v>
      </c>
      <c r="B9" s="6" t="s">
        <v>7</v>
      </c>
      <c r="C9" s="6" t="s">
        <v>10</v>
      </c>
      <c r="D9" s="6" t="s">
        <v>110</v>
      </c>
      <c r="E9" s="6"/>
      <c r="F9" s="7">
        <f>SUM(F10:F11)</f>
        <v>2268700</v>
      </c>
      <c r="G9" s="7">
        <f>SUM(G10:G11)</f>
        <v>2268700</v>
      </c>
    </row>
    <row r="10" spans="1:7" ht="22.5" x14ac:dyDescent="0.2">
      <c r="A10" s="20" t="s">
        <v>13</v>
      </c>
      <c r="B10" s="6" t="s">
        <v>7</v>
      </c>
      <c r="C10" s="6" t="s">
        <v>10</v>
      </c>
      <c r="D10" s="6" t="s">
        <v>110</v>
      </c>
      <c r="E10" s="6" t="s">
        <v>14</v>
      </c>
      <c r="F10" s="7">
        <v>1743400</v>
      </c>
      <c r="G10" s="7">
        <v>1743400</v>
      </c>
    </row>
    <row r="11" spans="1:7" ht="33.75" x14ac:dyDescent="0.2">
      <c r="A11" s="20" t="s">
        <v>101</v>
      </c>
      <c r="B11" s="6" t="s">
        <v>7</v>
      </c>
      <c r="C11" s="6" t="s">
        <v>10</v>
      </c>
      <c r="D11" s="6" t="s">
        <v>110</v>
      </c>
      <c r="E11" s="6" t="s">
        <v>15</v>
      </c>
      <c r="F11" s="7">
        <v>525300</v>
      </c>
      <c r="G11" s="7">
        <v>525300</v>
      </c>
    </row>
    <row r="12" spans="1:7" ht="45" x14ac:dyDescent="0.2">
      <c r="A12" s="20" t="s">
        <v>16</v>
      </c>
      <c r="B12" s="6" t="s">
        <v>7</v>
      </c>
      <c r="C12" s="6" t="s">
        <v>17</v>
      </c>
      <c r="D12" s="6"/>
      <c r="E12" s="6"/>
      <c r="F12" s="5">
        <f>SUM(F13)</f>
        <v>250000</v>
      </c>
      <c r="G12" s="5">
        <f>SUM(G13)</f>
        <v>250000</v>
      </c>
    </row>
    <row r="13" spans="1:7" x14ac:dyDescent="0.2">
      <c r="A13" s="20" t="s">
        <v>18</v>
      </c>
      <c r="B13" s="6" t="s">
        <v>7</v>
      </c>
      <c r="C13" s="6" t="s">
        <v>17</v>
      </c>
      <c r="D13" s="6" t="s">
        <v>111</v>
      </c>
      <c r="E13" s="6" t="s">
        <v>19</v>
      </c>
      <c r="F13" s="7">
        <v>250000</v>
      </c>
      <c r="G13" s="7">
        <v>250000</v>
      </c>
    </row>
    <row r="14" spans="1:7" x14ac:dyDescent="0.2">
      <c r="A14" s="20" t="s">
        <v>20</v>
      </c>
      <c r="B14" s="6" t="s">
        <v>7</v>
      </c>
      <c r="C14" s="6" t="s">
        <v>21</v>
      </c>
      <c r="D14" s="6"/>
      <c r="E14" s="6"/>
      <c r="F14" s="5">
        <f>SUM(F15)</f>
        <v>25061000</v>
      </c>
      <c r="G14" s="5">
        <f>SUM(G15)</f>
        <v>25061000</v>
      </c>
    </row>
    <row r="15" spans="1:7" ht="22.5" x14ac:dyDescent="0.2">
      <c r="A15" s="21" t="s">
        <v>22</v>
      </c>
      <c r="B15" s="6" t="s">
        <v>23</v>
      </c>
      <c r="C15" s="6" t="s">
        <v>21</v>
      </c>
      <c r="D15" s="6" t="s">
        <v>111</v>
      </c>
      <c r="E15" s="6"/>
      <c r="F15" s="7">
        <f>SUM(F16:F22)</f>
        <v>25061000</v>
      </c>
      <c r="G15" s="7">
        <f>SUM(G16:G22)</f>
        <v>25061000</v>
      </c>
    </row>
    <row r="16" spans="1:7" ht="22.5" x14ac:dyDescent="0.2">
      <c r="A16" s="20" t="s">
        <v>13</v>
      </c>
      <c r="B16" s="6" t="s">
        <v>7</v>
      </c>
      <c r="C16" s="6" t="s">
        <v>21</v>
      </c>
      <c r="D16" s="6" t="s">
        <v>111</v>
      </c>
      <c r="E16" s="6" t="s">
        <v>14</v>
      </c>
      <c r="F16" s="7">
        <v>16502000</v>
      </c>
      <c r="G16" s="7">
        <v>16502000</v>
      </c>
    </row>
    <row r="17" spans="1:7" ht="33.75" x14ac:dyDescent="0.2">
      <c r="A17" s="20" t="s">
        <v>24</v>
      </c>
      <c r="B17" s="6" t="s">
        <v>7</v>
      </c>
      <c r="C17" s="6" t="s">
        <v>21</v>
      </c>
      <c r="D17" s="6" t="s">
        <v>111</v>
      </c>
      <c r="E17" s="6" t="s">
        <v>25</v>
      </c>
      <c r="F17" s="7">
        <v>70000</v>
      </c>
      <c r="G17" s="7">
        <v>70000</v>
      </c>
    </row>
    <row r="18" spans="1:7" ht="33.75" x14ac:dyDescent="0.2">
      <c r="A18" s="20" t="s">
        <v>101</v>
      </c>
      <c r="B18" s="6" t="s">
        <v>7</v>
      </c>
      <c r="C18" s="6" t="s">
        <v>21</v>
      </c>
      <c r="D18" s="6" t="s">
        <v>111</v>
      </c>
      <c r="E18" s="6" t="s">
        <v>15</v>
      </c>
      <c r="F18" s="7">
        <v>4939000</v>
      </c>
      <c r="G18" s="7">
        <v>4939000</v>
      </c>
    </row>
    <row r="19" spans="1:7" ht="22.5" x14ac:dyDescent="0.2">
      <c r="A19" s="20" t="s">
        <v>26</v>
      </c>
      <c r="B19" s="6" t="s">
        <v>7</v>
      </c>
      <c r="C19" s="6" t="s">
        <v>21</v>
      </c>
      <c r="D19" s="6" t="s">
        <v>111</v>
      </c>
      <c r="E19" s="6" t="s">
        <v>27</v>
      </c>
      <c r="F19" s="7">
        <v>1000000</v>
      </c>
      <c r="G19" s="7">
        <v>1000000</v>
      </c>
    </row>
    <row r="20" spans="1:7" x14ac:dyDescent="0.2">
      <c r="A20" s="20" t="s">
        <v>18</v>
      </c>
      <c r="B20" s="6" t="s">
        <v>7</v>
      </c>
      <c r="C20" s="6" t="s">
        <v>21</v>
      </c>
      <c r="D20" s="6" t="s">
        <v>111</v>
      </c>
      <c r="E20" s="6" t="s">
        <v>19</v>
      </c>
      <c r="F20" s="7">
        <v>2200000</v>
      </c>
      <c r="G20" s="7">
        <v>2200000</v>
      </c>
    </row>
    <row r="21" spans="1:7" x14ac:dyDescent="0.2">
      <c r="A21" s="20" t="s">
        <v>144</v>
      </c>
      <c r="B21" s="6" t="s">
        <v>7</v>
      </c>
      <c r="C21" s="6" t="s">
        <v>21</v>
      </c>
      <c r="D21" s="6" t="s">
        <v>111</v>
      </c>
      <c r="E21" s="6" t="s">
        <v>143</v>
      </c>
      <c r="F21" s="7">
        <v>170000</v>
      </c>
      <c r="G21" s="7">
        <v>170000</v>
      </c>
    </row>
    <row r="22" spans="1:7" ht="21" x14ac:dyDescent="0.2">
      <c r="A22" s="22" t="s">
        <v>28</v>
      </c>
      <c r="B22" s="4" t="s">
        <v>7</v>
      </c>
      <c r="C22" s="4" t="s">
        <v>21</v>
      </c>
      <c r="D22" s="4" t="s">
        <v>111</v>
      </c>
      <c r="E22" s="4"/>
      <c r="F22" s="5">
        <f>F23+F24</f>
        <v>180000</v>
      </c>
      <c r="G22" s="5">
        <f>G23+G24</f>
        <v>180000</v>
      </c>
    </row>
    <row r="23" spans="1:7" ht="22.5" x14ac:dyDescent="0.2">
      <c r="A23" s="23" t="s">
        <v>29</v>
      </c>
      <c r="B23" s="6" t="s">
        <v>7</v>
      </c>
      <c r="C23" s="6" t="s">
        <v>21</v>
      </c>
      <c r="D23" s="6" t="s">
        <v>135</v>
      </c>
      <c r="E23" s="6" t="s">
        <v>30</v>
      </c>
      <c r="F23" s="7">
        <v>50000</v>
      </c>
      <c r="G23" s="7">
        <v>50000</v>
      </c>
    </row>
    <row r="24" spans="1:7" x14ac:dyDescent="0.2">
      <c r="A24" s="24" t="s">
        <v>31</v>
      </c>
      <c r="B24" s="6" t="s">
        <v>7</v>
      </c>
      <c r="C24" s="6" t="s">
        <v>21</v>
      </c>
      <c r="D24" s="6" t="s">
        <v>111</v>
      </c>
      <c r="E24" s="6" t="s">
        <v>32</v>
      </c>
      <c r="F24" s="7">
        <v>130000</v>
      </c>
      <c r="G24" s="7">
        <v>130000</v>
      </c>
    </row>
    <row r="25" spans="1:7" x14ac:dyDescent="0.2">
      <c r="A25" s="23" t="s">
        <v>105</v>
      </c>
      <c r="B25" s="6" t="s">
        <v>7</v>
      </c>
      <c r="C25" s="6" t="s">
        <v>108</v>
      </c>
      <c r="D25" s="6"/>
      <c r="E25" s="6"/>
      <c r="F25" s="7">
        <f>SUM(F26)</f>
        <v>0</v>
      </c>
      <c r="G25" s="7">
        <f>SUM(G26)</f>
        <v>0</v>
      </c>
    </row>
    <row r="26" spans="1:7" ht="22.5" x14ac:dyDescent="0.2">
      <c r="A26" s="23" t="s">
        <v>106</v>
      </c>
      <c r="B26" s="6" t="s">
        <v>7</v>
      </c>
      <c r="C26" s="6" t="s">
        <v>108</v>
      </c>
      <c r="D26" s="6" t="s">
        <v>139</v>
      </c>
      <c r="E26" s="6" t="s">
        <v>109</v>
      </c>
      <c r="F26" s="7">
        <f>SUM(F27)</f>
        <v>0</v>
      </c>
      <c r="G26" s="7">
        <f>SUM(G27)</f>
        <v>0</v>
      </c>
    </row>
    <row r="27" spans="1:7" ht="45" x14ac:dyDescent="0.2">
      <c r="A27" s="20" t="s">
        <v>107</v>
      </c>
      <c r="B27" s="6" t="s">
        <v>7</v>
      </c>
      <c r="C27" s="6" t="s">
        <v>108</v>
      </c>
      <c r="D27" s="6" t="s">
        <v>139</v>
      </c>
      <c r="E27" s="6" t="s">
        <v>109</v>
      </c>
      <c r="F27" s="7">
        <v>0</v>
      </c>
      <c r="G27" s="7">
        <v>0</v>
      </c>
    </row>
    <row r="28" spans="1:7" x14ac:dyDescent="0.2">
      <c r="A28" s="25" t="s">
        <v>33</v>
      </c>
      <c r="B28" s="4" t="s">
        <v>7</v>
      </c>
      <c r="C28" s="4" t="s">
        <v>34</v>
      </c>
      <c r="D28" s="4"/>
      <c r="E28" s="4"/>
      <c r="F28" s="5">
        <f>SUM(F29)</f>
        <v>500000</v>
      </c>
      <c r="G28" s="5">
        <f>SUM(G29)</f>
        <v>500000</v>
      </c>
    </row>
    <row r="29" spans="1:7" ht="22.5" x14ac:dyDescent="0.2">
      <c r="A29" s="24" t="s">
        <v>35</v>
      </c>
      <c r="B29" s="6" t="s">
        <v>7</v>
      </c>
      <c r="C29" s="6" t="s">
        <v>34</v>
      </c>
      <c r="D29" s="6" t="s">
        <v>112</v>
      </c>
      <c r="E29" s="6"/>
      <c r="F29" s="7">
        <f>SUM(F30)</f>
        <v>500000</v>
      </c>
      <c r="G29" s="7">
        <f>SUM(G30)</f>
        <v>500000</v>
      </c>
    </row>
    <row r="30" spans="1:7" x14ac:dyDescent="0.2">
      <c r="A30" s="24" t="s">
        <v>36</v>
      </c>
      <c r="B30" s="6" t="s">
        <v>7</v>
      </c>
      <c r="C30" s="6" t="s">
        <v>34</v>
      </c>
      <c r="D30" s="6" t="s">
        <v>112</v>
      </c>
      <c r="E30" s="6" t="s">
        <v>37</v>
      </c>
      <c r="F30" s="7">
        <v>500000</v>
      </c>
      <c r="G30" s="7">
        <v>500000</v>
      </c>
    </row>
    <row r="31" spans="1:7" x14ac:dyDescent="0.2">
      <c r="A31" s="19" t="s">
        <v>38</v>
      </c>
      <c r="B31" s="4" t="s">
        <v>7</v>
      </c>
      <c r="C31" s="4" t="s">
        <v>39</v>
      </c>
      <c r="D31" s="4"/>
      <c r="E31" s="4"/>
      <c r="F31" s="5">
        <f>SUM(F32)</f>
        <v>1003044</v>
      </c>
      <c r="G31" s="5">
        <f>SUM(G32)</f>
        <v>1003044</v>
      </c>
    </row>
    <row r="32" spans="1:7" ht="21" x14ac:dyDescent="0.2">
      <c r="A32" s="26" t="s">
        <v>40</v>
      </c>
      <c r="B32" s="4" t="s">
        <v>7</v>
      </c>
      <c r="C32" s="4" t="s">
        <v>39</v>
      </c>
      <c r="D32" s="4" t="s">
        <v>103</v>
      </c>
      <c r="E32" s="4"/>
      <c r="F32" s="5">
        <f>SUM(F33+F35+F37)</f>
        <v>1003044</v>
      </c>
      <c r="G32" s="5">
        <f>SUM(G33+G35+G37)</f>
        <v>1003044</v>
      </c>
    </row>
    <row r="33" spans="1:7" ht="56.25" x14ac:dyDescent="0.2">
      <c r="A33" s="27" t="s">
        <v>102</v>
      </c>
      <c r="B33" s="8" t="s">
        <v>7</v>
      </c>
      <c r="C33" s="8" t="s">
        <v>39</v>
      </c>
      <c r="D33" s="8" t="s">
        <v>113</v>
      </c>
      <c r="E33" s="6"/>
      <c r="F33" s="5">
        <f>SUM(F34)</f>
        <v>0</v>
      </c>
      <c r="G33" s="5">
        <f>SUM(G34)</f>
        <v>0</v>
      </c>
    </row>
    <row r="34" spans="1:7" x14ac:dyDescent="0.2">
      <c r="A34" s="27" t="s">
        <v>41</v>
      </c>
      <c r="B34" s="8" t="s">
        <v>7</v>
      </c>
      <c r="C34" s="8" t="s">
        <v>39</v>
      </c>
      <c r="D34" s="8" t="s">
        <v>113</v>
      </c>
      <c r="E34" s="6" t="s">
        <v>42</v>
      </c>
      <c r="F34" s="7"/>
      <c r="G34" s="7"/>
    </row>
    <row r="35" spans="1:7" ht="33.75" x14ac:dyDescent="0.2">
      <c r="A35" s="27" t="s">
        <v>43</v>
      </c>
      <c r="B35" s="8" t="s">
        <v>7</v>
      </c>
      <c r="C35" s="8" t="s">
        <v>39</v>
      </c>
      <c r="D35" s="8" t="s">
        <v>114</v>
      </c>
      <c r="E35" s="8"/>
      <c r="F35" s="7">
        <f>F36</f>
        <v>3044</v>
      </c>
      <c r="G35" s="7">
        <f>G36</f>
        <v>3044</v>
      </c>
    </row>
    <row r="36" spans="1:7" x14ac:dyDescent="0.2">
      <c r="A36" s="27" t="s">
        <v>18</v>
      </c>
      <c r="B36" s="8" t="s">
        <v>7</v>
      </c>
      <c r="C36" s="8" t="s">
        <v>39</v>
      </c>
      <c r="D36" s="8" t="s">
        <v>115</v>
      </c>
      <c r="E36" s="8" t="s">
        <v>19</v>
      </c>
      <c r="F36" s="41">
        <v>3044</v>
      </c>
      <c r="G36" s="41">
        <v>3044</v>
      </c>
    </row>
    <row r="37" spans="1:7" x14ac:dyDescent="0.2">
      <c r="A37" s="26" t="s">
        <v>11</v>
      </c>
      <c r="B37" s="9" t="s">
        <v>7</v>
      </c>
      <c r="C37" s="9" t="s">
        <v>39</v>
      </c>
      <c r="D37" s="9" t="s">
        <v>103</v>
      </c>
      <c r="E37" s="4"/>
      <c r="F37" s="5">
        <f>F38</f>
        <v>1000000</v>
      </c>
      <c r="G37" s="5">
        <f>G38</f>
        <v>1000000</v>
      </c>
    </row>
    <row r="38" spans="1:7" ht="22.5" x14ac:dyDescent="0.2">
      <c r="A38" s="27" t="s">
        <v>44</v>
      </c>
      <c r="B38" s="8" t="s">
        <v>7</v>
      </c>
      <c r="C38" s="8" t="s">
        <v>39</v>
      </c>
      <c r="D38" s="8" t="s">
        <v>111</v>
      </c>
      <c r="E38" s="6"/>
      <c r="F38" s="7">
        <f>F39</f>
        <v>1000000</v>
      </c>
      <c r="G38" s="7">
        <f>G39</f>
        <v>1000000</v>
      </c>
    </row>
    <row r="39" spans="1:7" x14ac:dyDescent="0.2">
      <c r="A39" s="27" t="s">
        <v>18</v>
      </c>
      <c r="B39" s="8" t="s">
        <v>7</v>
      </c>
      <c r="C39" s="8" t="s">
        <v>39</v>
      </c>
      <c r="D39" s="8" t="s">
        <v>111</v>
      </c>
      <c r="E39" s="6" t="s">
        <v>19</v>
      </c>
      <c r="F39" s="7">
        <v>1000000</v>
      </c>
      <c r="G39" s="7">
        <v>1000000</v>
      </c>
    </row>
    <row r="40" spans="1:7" x14ac:dyDescent="0.2">
      <c r="A40" s="26" t="s">
        <v>45</v>
      </c>
      <c r="B40" s="9" t="s">
        <v>10</v>
      </c>
      <c r="C40" s="9" t="s">
        <v>8</v>
      </c>
      <c r="D40" s="9"/>
      <c r="E40" s="4"/>
      <c r="F40" s="5">
        <f>F41</f>
        <v>688347</v>
      </c>
      <c r="G40" s="5">
        <f>G41</f>
        <v>712702</v>
      </c>
    </row>
    <row r="41" spans="1:7" x14ac:dyDescent="0.2">
      <c r="A41" s="27" t="s">
        <v>46</v>
      </c>
      <c r="B41" s="8" t="s">
        <v>10</v>
      </c>
      <c r="C41" s="8" t="s">
        <v>17</v>
      </c>
      <c r="D41" s="6" t="s">
        <v>141</v>
      </c>
      <c r="E41" s="6"/>
      <c r="F41" s="7">
        <f>SUM(F42)</f>
        <v>688347</v>
      </c>
      <c r="G41" s="7">
        <f>SUM(G42)</f>
        <v>712702</v>
      </c>
    </row>
    <row r="42" spans="1:7" ht="78.75" x14ac:dyDescent="0.2">
      <c r="A42" s="28" t="s">
        <v>47</v>
      </c>
      <c r="B42" s="8" t="s">
        <v>10</v>
      </c>
      <c r="C42" s="8" t="s">
        <v>17</v>
      </c>
      <c r="D42" s="8" t="s">
        <v>103</v>
      </c>
      <c r="E42" s="6"/>
      <c r="F42" s="7">
        <f>SUM(F43)</f>
        <v>688347</v>
      </c>
      <c r="G42" s="7">
        <f>SUM(G43)</f>
        <v>712702</v>
      </c>
    </row>
    <row r="43" spans="1:7" ht="22.5" x14ac:dyDescent="0.2">
      <c r="A43" s="27" t="s">
        <v>48</v>
      </c>
      <c r="B43" s="8" t="s">
        <v>10</v>
      </c>
      <c r="C43" s="8" t="s">
        <v>17</v>
      </c>
      <c r="D43" s="8" t="s">
        <v>116</v>
      </c>
      <c r="E43" s="6"/>
      <c r="F43" s="7">
        <f>SUM(F44:F48)</f>
        <v>688347</v>
      </c>
      <c r="G43" s="7">
        <f>SUM(G44:G48)</f>
        <v>712702</v>
      </c>
    </row>
    <row r="44" spans="1:7" ht="22.5" x14ac:dyDescent="0.2">
      <c r="A44" s="20" t="s">
        <v>13</v>
      </c>
      <c r="B44" s="8" t="s">
        <v>10</v>
      </c>
      <c r="C44" s="8" t="s">
        <v>17</v>
      </c>
      <c r="D44" s="8" t="s">
        <v>116</v>
      </c>
      <c r="E44" s="6" t="s">
        <v>14</v>
      </c>
      <c r="F44" s="7">
        <v>519220</v>
      </c>
      <c r="G44" s="7">
        <v>537590</v>
      </c>
    </row>
    <row r="45" spans="1:7" ht="33.75" x14ac:dyDescent="0.2">
      <c r="A45" s="20" t="s">
        <v>101</v>
      </c>
      <c r="B45" s="8" t="s">
        <v>10</v>
      </c>
      <c r="C45" s="8" t="s">
        <v>17</v>
      </c>
      <c r="D45" s="8" t="s">
        <v>116</v>
      </c>
      <c r="E45" s="6" t="s">
        <v>15</v>
      </c>
      <c r="F45" s="7">
        <v>155049</v>
      </c>
      <c r="G45" s="7">
        <v>161034</v>
      </c>
    </row>
    <row r="46" spans="1:7" ht="22.5" x14ac:dyDescent="0.2">
      <c r="A46" s="20" t="s">
        <v>26</v>
      </c>
      <c r="B46" s="8" t="s">
        <v>10</v>
      </c>
      <c r="C46" s="8" t="s">
        <v>17</v>
      </c>
      <c r="D46" s="8" t="s">
        <v>116</v>
      </c>
      <c r="E46" s="6" t="s">
        <v>27</v>
      </c>
      <c r="F46" s="7">
        <v>7261</v>
      </c>
      <c r="G46" s="7">
        <v>7261</v>
      </c>
    </row>
    <row r="47" spans="1:7" x14ac:dyDescent="0.2">
      <c r="A47" s="27" t="s">
        <v>18</v>
      </c>
      <c r="B47" s="8" t="s">
        <v>10</v>
      </c>
      <c r="C47" s="8" t="s">
        <v>17</v>
      </c>
      <c r="D47" s="8" t="s">
        <v>116</v>
      </c>
      <c r="E47" s="6" t="s">
        <v>19</v>
      </c>
      <c r="F47" s="7">
        <v>3817</v>
      </c>
      <c r="G47" s="7">
        <v>3817</v>
      </c>
    </row>
    <row r="48" spans="1:7" x14ac:dyDescent="0.2">
      <c r="A48" s="27" t="s">
        <v>144</v>
      </c>
      <c r="B48" s="8" t="s">
        <v>10</v>
      </c>
      <c r="C48" s="8" t="s">
        <v>17</v>
      </c>
      <c r="D48" s="8" t="s">
        <v>116</v>
      </c>
      <c r="E48" s="6" t="s">
        <v>143</v>
      </c>
      <c r="F48" s="7">
        <v>3000</v>
      </c>
      <c r="G48" s="7">
        <v>3000</v>
      </c>
    </row>
    <row r="49" spans="1:7" ht="21" x14ac:dyDescent="0.2">
      <c r="A49" s="26" t="s">
        <v>49</v>
      </c>
      <c r="B49" s="9" t="s">
        <v>17</v>
      </c>
      <c r="C49" s="9" t="s">
        <v>8</v>
      </c>
      <c r="D49" s="9"/>
      <c r="E49" s="4"/>
      <c r="F49" s="5">
        <f>F50+F55</f>
        <v>3200000</v>
      </c>
      <c r="G49" s="5">
        <f>G50+G55</f>
        <v>3200000</v>
      </c>
    </row>
    <row r="50" spans="1:7" ht="31.5" x14ac:dyDescent="0.2">
      <c r="A50" s="26" t="s">
        <v>50</v>
      </c>
      <c r="B50" s="9" t="s">
        <v>17</v>
      </c>
      <c r="C50" s="9" t="s">
        <v>51</v>
      </c>
      <c r="D50" s="9"/>
      <c r="E50" s="4"/>
      <c r="F50" s="5">
        <f>SUM(F51+F53)</f>
        <v>600000</v>
      </c>
      <c r="G50" s="5">
        <f>SUM(G51+G53)</f>
        <v>600000</v>
      </c>
    </row>
    <row r="51" spans="1:7" ht="45" x14ac:dyDescent="0.2">
      <c r="A51" s="27" t="s">
        <v>52</v>
      </c>
      <c r="B51" s="8" t="s">
        <v>17</v>
      </c>
      <c r="C51" s="8" t="s">
        <v>51</v>
      </c>
      <c r="D51" s="8" t="s">
        <v>142</v>
      </c>
      <c r="E51" s="8"/>
      <c r="F51" s="7">
        <v>0</v>
      </c>
      <c r="G51" s="7">
        <v>0</v>
      </c>
    </row>
    <row r="52" spans="1:7" x14ac:dyDescent="0.2">
      <c r="A52" s="27" t="s">
        <v>18</v>
      </c>
      <c r="B52" s="8" t="s">
        <v>17</v>
      </c>
      <c r="C52" s="8" t="s">
        <v>51</v>
      </c>
      <c r="D52" s="8" t="s">
        <v>137</v>
      </c>
      <c r="E52" s="8"/>
      <c r="F52" s="7">
        <v>0</v>
      </c>
      <c r="G52" s="7">
        <v>0</v>
      </c>
    </row>
    <row r="53" spans="1:7" ht="22.5" x14ac:dyDescent="0.2">
      <c r="A53" s="27" t="s">
        <v>98</v>
      </c>
      <c r="B53" s="8" t="s">
        <v>17</v>
      </c>
      <c r="C53" s="8" t="s">
        <v>51</v>
      </c>
      <c r="D53" s="8" t="s">
        <v>137</v>
      </c>
      <c r="E53" s="8"/>
      <c r="F53" s="7">
        <f>SUM(F54)</f>
        <v>600000</v>
      </c>
      <c r="G53" s="7">
        <f>SUM(G54)</f>
        <v>600000</v>
      </c>
    </row>
    <row r="54" spans="1:7" x14ac:dyDescent="0.2">
      <c r="A54" s="27" t="s">
        <v>18</v>
      </c>
      <c r="B54" s="8" t="s">
        <v>17</v>
      </c>
      <c r="C54" s="8" t="s">
        <v>51</v>
      </c>
      <c r="D54" s="8" t="s">
        <v>137</v>
      </c>
      <c r="E54" s="8" t="s">
        <v>19</v>
      </c>
      <c r="F54" s="7">
        <v>600000</v>
      </c>
      <c r="G54" s="7">
        <v>600000</v>
      </c>
    </row>
    <row r="55" spans="1:7" x14ac:dyDescent="0.2">
      <c r="A55" s="26" t="s">
        <v>53</v>
      </c>
      <c r="B55" s="9" t="s">
        <v>17</v>
      </c>
      <c r="C55" s="9" t="s">
        <v>54</v>
      </c>
      <c r="D55" s="9"/>
      <c r="E55" s="4"/>
      <c r="F55" s="5">
        <f>F56</f>
        <v>2600000</v>
      </c>
      <c r="G55" s="5">
        <f>G56</f>
        <v>2600000</v>
      </c>
    </row>
    <row r="56" spans="1:7" ht="21" x14ac:dyDescent="0.2">
      <c r="A56" s="29" t="s">
        <v>55</v>
      </c>
      <c r="B56" s="9" t="s">
        <v>17</v>
      </c>
      <c r="C56" s="9" t="s">
        <v>54</v>
      </c>
      <c r="D56" s="9" t="s">
        <v>103</v>
      </c>
      <c r="E56" s="4"/>
      <c r="F56" s="5">
        <f>F57</f>
        <v>2600000</v>
      </c>
      <c r="G56" s="5">
        <f>G57</f>
        <v>2600000</v>
      </c>
    </row>
    <row r="57" spans="1:7" ht="33.75" x14ac:dyDescent="0.2">
      <c r="A57" s="28" t="s">
        <v>56</v>
      </c>
      <c r="B57" s="8" t="s">
        <v>17</v>
      </c>
      <c r="C57" s="8" t="s">
        <v>54</v>
      </c>
      <c r="D57" s="8" t="s">
        <v>117</v>
      </c>
      <c r="E57" s="6"/>
      <c r="F57" s="7">
        <f>SUM(F58:F59)</f>
        <v>2600000</v>
      </c>
      <c r="G57" s="7">
        <f>SUM(G58:G59)</f>
        <v>2600000</v>
      </c>
    </row>
    <row r="58" spans="1:7" x14ac:dyDescent="0.2">
      <c r="A58" s="27" t="s">
        <v>18</v>
      </c>
      <c r="B58" s="8" t="s">
        <v>17</v>
      </c>
      <c r="C58" s="8" t="s">
        <v>54</v>
      </c>
      <c r="D58" s="8" t="s">
        <v>117</v>
      </c>
      <c r="E58" s="6" t="s">
        <v>19</v>
      </c>
      <c r="F58" s="7">
        <v>2550000</v>
      </c>
      <c r="G58" s="7">
        <v>2550000</v>
      </c>
    </row>
    <row r="59" spans="1:7" x14ac:dyDescent="0.2">
      <c r="A59" s="27" t="s">
        <v>144</v>
      </c>
      <c r="B59" s="8" t="s">
        <v>17</v>
      </c>
      <c r="C59" s="8" t="s">
        <v>54</v>
      </c>
      <c r="D59" s="8" t="s">
        <v>117</v>
      </c>
      <c r="E59" s="6" t="s">
        <v>143</v>
      </c>
      <c r="F59" s="7">
        <v>50000</v>
      </c>
      <c r="G59" s="7">
        <v>50000</v>
      </c>
    </row>
    <row r="60" spans="1:7" x14ac:dyDescent="0.2">
      <c r="A60" s="26" t="s">
        <v>57</v>
      </c>
      <c r="B60" s="9" t="s">
        <v>21</v>
      </c>
      <c r="C60" s="9" t="s">
        <v>8</v>
      </c>
      <c r="D60" s="9"/>
      <c r="E60" s="4"/>
      <c r="F60" s="5">
        <f>F61+F68</f>
        <v>15000000</v>
      </c>
      <c r="G60" s="5">
        <f>G61+G68</f>
        <v>16000000</v>
      </c>
    </row>
    <row r="61" spans="1:7" x14ac:dyDescent="0.2">
      <c r="A61" s="27" t="s">
        <v>58</v>
      </c>
      <c r="B61" s="8" t="s">
        <v>21</v>
      </c>
      <c r="C61" s="8" t="s">
        <v>51</v>
      </c>
      <c r="D61" s="8"/>
      <c r="E61" s="6"/>
      <c r="F61" s="7">
        <f>F65+F62</f>
        <v>14500000</v>
      </c>
      <c r="G61" s="7">
        <f>G65+G62</f>
        <v>15500000</v>
      </c>
    </row>
    <row r="62" spans="1:7" ht="21" x14ac:dyDescent="0.2">
      <c r="A62" s="26" t="s">
        <v>40</v>
      </c>
      <c r="B62" s="9" t="s">
        <v>21</v>
      </c>
      <c r="C62" s="9" t="s">
        <v>51</v>
      </c>
      <c r="D62" s="9" t="s">
        <v>103</v>
      </c>
      <c r="E62" s="4"/>
      <c r="F62" s="5">
        <f>F63</f>
        <v>0</v>
      </c>
      <c r="G62" s="5">
        <f>G63</f>
        <v>0</v>
      </c>
    </row>
    <row r="63" spans="1:7" ht="56.25" x14ac:dyDescent="0.2">
      <c r="A63" s="27" t="s">
        <v>59</v>
      </c>
      <c r="B63" s="8" t="s">
        <v>21</v>
      </c>
      <c r="C63" s="8" t="s">
        <v>51</v>
      </c>
      <c r="D63" s="8" t="s">
        <v>118</v>
      </c>
      <c r="E63" s="6"/>
      <c r="F63" s="7">
        <f>F64</f>
        <v>0</v>
      </c>
      <c r="G63" s="7">
        <f>G64</f>
        <v>0</v>
      </c>
    </row>
    <row r="64" spans="1:7" x14ac:dyDescent="0.2">
      <c r="A64" s="27" t="s">
        <v>18</v>
      </c>
      <c r="B64" s="8" t="s">
        <v>21</v>
      </c>
      <c r="C64" s="8" t="s">
        <v>51</v>
      </c>
      <c r="D64" s="8" t="s">
        <v>118</v>
      </c>
      <c r="E64" s="6" t="s">
        <v>19</v>
      </c>
      <c r="F64" s="41"/>
      <c r="G64" s="41"/>
    </row>
    <row r="65" spans="1:7" ht="21" x14ac:dyDescent="0.2">
      <c r="A65" s="30" t="s">
        <v>55</v>
      </c>
      <c r="B65" s="9" t="s">
        <v>21</v>
      </c>
      <c r="C65" s="9" t="s">
        <v>51</v>
      </c>
      <c r="D65" s="9" t="s">
        <v>103</v>
      </c>
      <c r="E65" s="4"/>
      <c r="F65" s="5">
        <f>SUM(F66)</f>
        <v>14500000</v>
      </c>
      <c r="G65" s="5">
        <f>SUM(G66)</f>
        <v>15500000</v>
      </c>
    </row>
    <row r="66" spans="1:7" ht="45" x14ac:dyDescent="0.2">
      <c r="A66" s="27" t="s">
        <v>60</v>
      </c>
      <c r="B66" s="8" t="s">
        <v>21</v>
      </c>
      <c r="C66" s="8" t="s">
        <v>51</v>
      </c>
      <c r="D66" s="8" t="s">
        <v>136</v>
      </c>
      <c r="E66" s="6"/>
      <c r="F66" s="7">
        <f>SUM(F67)</f>
        <v>14500000</v>
      </c>
      <c r="G66" s="7">
        <f>SUM(G67)</f>
        <v>15500000</v>
      </c>
    </row>
    <row r="67" spans="1:7" x14ac:dyDescent="0.2">
      <c r="A67" s="27" t="s">
        <v>18</v>
      </c>
      <c r="B67" s="8" t="s">
        <v>61</v>
      </c>
      <c r="C67" s="8" t="s">
        <v>51</v>
      </c>
      <c r="D67" s="8" t="s">
        <v>119</v>
      </c>
      <c r="E67" s="6" t="s">
        <v>19</v>
      </c>
      <c r="F67" s="7">
        <v>14500000</v>
      </c>
      <c r="G67" s="7">
        <v>15500000</v>
      </c>
    </row>
    <row r="68" spans="1:7" x14ac:dyDescent="0.2">
      <c r="A68" s="27" t="s">
        <v>62</v>
      </c>
      <c r="B68" s="8" t="s">
        <v>21</v>
      </c>
      <c r="C68" s="8" t="s">
        <v>63</v>
      </c>
      <c r="D68" s="8"/>
      <c r="E68" s="6"/>
      <c r="F68" s="7">
        <f>F69</f>
        <v>500000</v>
      </c>
      <c r="G68" s="7">
        <f>G69</f>
        <v>500000</v>
      </c>
    </row>
    <row r="69" spans="1:7" x14ac:dyDescent="0.2">
      <c r="A69" s="29" t="s">
        <v>11</v>
      </c>
      <c r="B69" s="9" t="s">
        <v>21</v>
      </c>
      <c r="C69" s="9" t="s">
        <v>63</v>
      </c>
      <c r="D69" s="9" t="s">
        <v>103</v>
      </c>
      <c r="E69" s="4"/>
      <c r="F69" s="5">
        <f>F70+F72</f>
        <v>500000</v>
      </c>
      <c r="G69" s="5">
        <f>G70+G72</f>
        <v>500000</v>
      </c>
    </row>
    <row r="70" spans="1:7" x14ac:dyDescent="0.2">
      <c r="A70" s="27" t="s">
        <v>64</v>
      </c>
      <c r="B70" s="8" t="s">
        <v>21</v>
      </c>
      <c r="C70" s="8" t="s">
        <v>63</v>
      </c>
      <c r="D70" s="8" t="s">
        <v>120</v>
      </c>
      <c r="E70" s="6"/>
      <c r="F70" s="7">
        <f>F71</f>
        <v>400000</v>
      </c>
      <c r="G70" s="7">
        <f>G71</f>
        <v>400000</v>
      </c>
    </row>
    <row r="71" spans="1:7" x14ac:dyDescent="0.2">
      <c r="A71" s="27" t="s">
        <v>18</v>
      </c>
      <c r="B71" s="8" t="s">
        <v>21</v>
      </c>
      <c r="C71" s="8" t="s">
        <v>63</v>
      </c>
      <c r="D71" s="8" t="s">
        <v>120</v>
      </c>
      <c r="E71" s="6" t="s">
        <v>19</v>
      </c>
      <c r="F71" s="7">
        <v>400000</v>
      </c>
      <c r="G71" s="7">
        <v>400000</v>
      </c>
    </row>
    <row r="72" spans="1:7" ht="31.5" x14ac:dyDescent="0.2">
      <c r="A72" s="31" t="s">
        <v>65</v>
      </c>
      <c r="B72" s="9" t="s">
        <v>21</v>
      </c>
      <c r="C72" s="9" t="s">
        <v>63</v>
      </c>
      <c r="D72" s="9" t="s">
        <v>121</v>
      </c>
      <c r="E72" s="4"/>
      <c r="F72" s="5">
        <f>F73</f>
        <v>100000</v>
      </c>
      <c r="G72" s="5">
        <f>G73</f>
        <v>100000</v>
      </c>
    </row>
    <row r="73" spans="1:7" x14ac:dyDescent="0.2">
      <c r="A73" s="27" t="s">
        <v>18</v>
      </c>
      <c r="B73" s="8" t="s">
        <v>21</v>
      </c>
      <c r="C73" s="8" t="s">
        <v>63</v>
      </c>
      <c r="D73" s="8" t="s">
        <v>121</v>
      </c>
      <c r="E73" s="6" t="s">
        <v>19</v>
      </c>
      <c r="F73" s="7">
        <v>100000</v>
      </c>
      <c r="G73" s="7">
        <v>100000</v>
      </c>
    </row>
    <row r="74" spans="1:7" x14ac:dyDescent="0.2">
      <c r="A74" s="26" t="s">
        <v>66</v>
      </c>
      <c r="B74" s="9" t="s">
        <v>67</v>
      </c>
      <c r="C74" s="9" t="s">
        <v>8</v>
      </c>
      <c r="D74" s="9"/>
      <c r="E74" s="4"/>
      <c r="F74" s="5">
        <f>F75+F79+F87+F104</f>
        <v>39530600</v>
      </c>
      <c r="G74" s="5">
        <f>G75+G79+G87+G104</f>
        <v>36287200</v>
      </c>
    </row>
    <row r="75" spans="1:7" x14ac:dyDescent="0.2">
      <c r="A75" s="26" t="s">
        <v>68</v>
      </c>
      <c r="B75" s="9" t="s">
        <v>67</v>
      </c>
      <c r="C75" s="9" t="s">
        <v>7</v>
      </c>
      <c r="D75" s="9"/>
      <c r="E75" s="4"/>
      <c r="F75" s="5">
        <f>F76</f>
        <v>0</v>
      </c>
      <c r="G75" s="5">
        <f>G76</f>
        <v>0</v>
      </c>
    </row>
    <row r="76" spans="1:7" x14ac:dyDescent="0.2">
      <c r="A76" s="27" t="s">
        <v>40</v>
      </c>
      <c r="B76" s="8" t="s">
        <v>67</v>
      </c>
      <c r="C76" s="8" t="s">
        <v>7</v>
      </c>
      <c r="D76" s="8" t="s">
        <v>103</v>
      </c>
      <c r="E76" s="6"/>
      <c r="F76" s="7">
        <f>F77</f>
        <v>0</v>
      </c>
      <c r="G76" s="7">
        <f>G77</f>
        <v>0</v>
      </c>
    </row>
    <row r="77" spans="1:7" ht="78.75" x14ac:dyDescent="0.2">
      <c r="A77" s="27" t="s">
        <v>69</v>
      </c>
      <c r="B77" s="8" t="s">
        <v>67</v>
      </c>
      <c r="C77" s="8" t="s">
        <v>7</v>
      </c>
      <c r="D77" s="8" t="s">
        <v>122</v>
      </c>
      <c r="E77" s="6"/>
      <c r="F77" s="7">
        <f>SUM(F78)</f>
        <v>0</v>
      </c>
      <c r="G77" s="7">
        <f>SUM(G78)</f>
        <v>0</v>
      </c>
    </row>
    <row r="78" spans="1:7" x14ac:dyDescent="0.2">
      <c r="A78" s="27" t="s">
        <v>18</v>
      </c>
      <c r="B78" s="8" t="s">
        <v>67</v>
      </c>
      <c r="C78" s="8" t="s">
        <v>7</v>
      </c>
      <c r="D78" s="8" t="s">
        <v>122</v>
      </c>
      <c r="E78" s="6" t="s">
        <v>19</v>
      </c>
      <c r="F78" s="7">
        <v>0</v>
      </c>
      <c r="G78" s="7">
        <v>0</v>
      </c>
    </row>
    <row r="79" spans="1:7" x14ac:dyDescent="0.2">
      <c r="A79" s="32" t="s">
        <v>70</v>
      </c>
      <c r="B79" s="9" t="s">
        <v>67</v>
      </c>
      <c r="C79" s="9" t="s">
        <v>10</v>
      </c>
      <c r="D79" s="9"/>
      <c r="E79" s="4"/>
      <c r="F79" s="5">
        <f>F80+F83</f>
        <v>6000000</v>
      </c>
      <c r="G79" s="5">
        <f>G80+G83</f>
        <v>6000000</v>
      </c>
    </row>
    <row r="80" spans="1:7" ht="21" x14ac:dyDescent="0.2">
      <c r="A80" s="26" t="s">
        <v>40</v>
      </c>
      <c r="B80" s="9" t="s">
        <v>67</v>
      </c>
      <c r="C80" s="9" t="s">
        <v>10</v>
      </c>
      <c r="D80" s="9" t="s">
        <v>103</v>
      </c>
      <c r="E80" s="4"/>
      <c r="F80" s="5">
        <f>F81</f>
        <v>0</v>
      </c>
      <c r="G80" s="5">
        <f>G81</f>
        <v>0</v>
      </c>
    </row>
    <row r="81" spans="1:7" ht="67.5" x14ac:dyDescent="0.2">
      <c r="A81" s="27" t="s">
        <v>71</v>
      </c>
      <c r="B81" s="8" t="s">
        <v>67</v>
      </c>
      <c r="C81" s="8" t="s">
        <v>10</v>
      </c>
      <c r="D81" s="8" t="s">
        <v>123</v>
      </c>
      <c r="E81" s="6"/>
      <c r="F81" s="7">
        <f>F82</f>
        <v>0</v>
      </c>
      <c r="G81" s="7">
        <f>G82</f>
        <v>0</v>
      </c>
    </row>
    <row r="82" spans="1:7" x14ac:dyDescent="0.2">
      <c r="A82" s="27" t="s">
        <v>18</v>
      </c>
      <c r="B82" s="8" t="s">
        <v>67</v>
      </c>
      <c r="C82" s="8" t="s">
        <v>10</v>
      </c>
      <c r="D82" s="8" t="s">
        <v>123</v>
      </c>
      <c r="E82" s="6" t="s">
        <v>19</v>
      </c>
      <c r="F82" s="41"/>
      <c r="G82" s="41"/>
    </row>
    <row r="83" spans="1:7" ht="21" x14ac:dyDescent="0.2">
      <c r="A83" s="30" t="s">
        <v>55</v>
      </c>
      <c r="B83" s="9" t="s">
        <v>67</v>
      </c>
      <c r="C83" s="9" t="s">
        <v>10</v>
      </c>
      <c r="D83" s="9" t="s">
        <v>103</v>
      </c>
      <c r="E83" s="4"/>
      <c r="F83" s="5">
        <f>F84</f>
        <v>6000000</v>
      </c>
      <c r="G83" s="5">
        <f>G84</f>
        <v>6000000</v>
      </c>
    </row>
    <row r="84" spans="1:7" ht="56.25" x14ac:dyDescent="0.2">
      <c r="A84" s="28" t="s">
        <v>72</v>
      </c>
      <c r="B84" s="8" t="s">
        <v>67</v>
      </c>
      <c r="C84" s="8" t="s">
        <v>10</v>
      </c>
      <c r="D84" s="8" t="s">
        <v>140</v>
      </c>
      <c r="E84" s="6"/>
      <c r="F84" s="7">
        <f>F85+F86</f>
        <v>6000000</v>
      </c>
      <c r="G84" s="7">
        <f>G85+G86</f>
        <v>6000000</v>
      </c>
    </row>
    <row r="85" spans="1:7" ht="33.75" x14ac:dyDescent="0.2">
      <c r="A85" s="27" t="s">
        <v>73</v>
      </c>
      <c r="B85" s="8" t="s">
        <v>67</v>
      </c>
      <c r="C85" s="8" t="s">
        <v>10</v>
      </c>
      <c r="D85" s="8" t="s">
        <v>140</v>
      </c>
      <c r="E85" s="6" t="s">
        <v>74</v>
      </c>
      <c r="F85" s="7">
        <v>0</v>
      </c>
      <c r="G85" s="7">
        <v>0</v>
      </c>
    </row>
    <row r="86" spans="1:7" x14ac:dyDescent="0.2">
      <c r="A86" s="27" t="s">
        <v>18</v>
      </c>
      <c r="B86" s="8" t="s">
        <v>67</v>
      </c>
      <c r="C86" s="8" t="s">
        <v>10</v>
      </c>
      <c r="D86" s="8" t="s">
        <v>140</v>
      </c>
      <c r="E86" s="6" t="s">
        <v>19</v>
      </c>
      <c r="F86" s="7">
        <v>6000000</v>
      </c>
      <c r="G86" s="7">
        <v>6000000</v>
      </c>
    </row>
    <row r="87" spans="1:7" x14ac:dyDescent="0.2">
      <c r="A87" s="33" t="s">
        <v>75</v>
      </c>
      <c r="B87" s="9" t="s">
        <v>67</v>
      </c>
      <c r="C87" s="9" t="s">
        <v>17</v>
      </c>
      <c r="D87" s="9"/>
      <c r="E87" s="4"/>
      <c r="F87" s="5">
        <f>F88+F93</f>
        <v>33530600</v>
      </c>
      <c r="G87" s="5">
        <f>G88+G93</f>
        <v>30287200</v>
      </c>
    </row>
    <row r="88" spans="1:7" ht="21" x14ac:dyDescent="0.2">
      <c r="A88" s="26" t="s">
        <v>40</v>
      </c>
      <c r="B88" s="9" t="s">
        <v>67</v>
      </c>
      <c r="C88" s="9" t="s">
        <v>17</v>
      </c>
      <c r="D88" s="9" t="s">
        <v>103</v>
      </c>
      <c r="E88" s="4"/>
      <c r="F88" s="5">
        <f>F89+F91</f>
        <v>0</v>
      </c>
      <c r="G88" s="5">
        <f>G89+G91</f>
        <v>0</v>
      </c>
    </row>
    <row r="89" spans="1:7" ht="33.75" x14ac:dyDescent="0.2">
      <c r="A89" s="27" t="s">
        <v>76</v>
      </c>
      <c r="B89" s="8" t="s">
        <v>67</v>
      </c>
      <c r="C89" s="8" t="s">
        <v>17</v>
      </c>
      <c r="D89" s="8" t="s">
        <v>124</v>
      </c>
      <c r="E89" s="8"/>
      <c r="F89" s="7">
        <f>F90</f>
        <v>0</v>
      </c>
      <c r="G89" s="7">
        <f>G90</f>
        <v>0</v>
      </c>
    </row>
    <row r="90" spans="1:7" x14ac:dyDescent="0.2">
      <c r="A90" s="27" t="s">
        <v>18</v>
      </c>
      <c r="B90" s="8" t="s">
        <v>67</v>
      </c>
      <c r="C90" s="8" t="s">
        <v>17</v>
      </c>
      <c r="D90" s="8" t="s">
        <v>124</v>
      </c>
      <c r="E90" s="8" t="s">
        <v>19</v>
      </c>
      <c r="F90" s="41"/>
      <c r="G90" s="41"/>
    </row>
    <row r="91" spans="1:7" ht="33.75" x14ac:dyDescent="0.2">
      <c r="A91" s="27" t="s">
        <v>77</v>
      </c>
      <c r="B91" s="8" t="s">
        <v>67</v>
      </c>
      <c r="C91" s="8" t="s">
        <v>17</v>
      </c>
      <c r="D91" s="8" t="s">
        <v>125</v>
      </c>
      <c r="E91" s="8"/>
      <c r="F91" s="7">
        <f>F92</f>
        <v>0</v>
      </c>
      <c r="G91" s="7">
        <f>G92</f>
        <v>0</v>
      </c>
    </row>
    <row r="92" spans="1:7" x14ac:dyDescent="0.2">
      <c r="A92" s="27" t="s">
        <v>18</v>
      </c>
      <c r="B92" s="8" t="s">
        <v>67</v>
      </c>
      <c r="C92" s="8" t="s">
        <v>17</v>
      </c>
      <c r="D92" s="8" t="s">
        <v>125</v>
      </c>
      <c r="E92" s="8" t="s">
        <v>19</v>
      </c>
      <c r="F92" s="40"/>
      <c r="G92" s="40"/>
    </row>
    <row r="93" spans="1:7" ht="21" x14ac:dyDescent="0.2">
      <c r="A93" s="30" t="s">
        <v>55</v>
      </c>
      <c r="B93" s="9" t="s">
        <v>67</v>
      </c>
      <c r="C93" s="9" t="s">
        <v>17</v>
      </c>
      <c r="D93" s="9" t="s">
        <v>103</v>
      </c>
      <c r="E93" s="15"/>
      <c r="F93" s="5">
        <f>F94+F97+F99+F101</f>
        <v>33530600</v>
      </c>
      <c r="G93" s="5">
        <f>G94+G97+G99+G101</f>
        <v>30287200</v>
      </c>
    </row>
    <row r="94" spans="1:7" x14ac:dyDescent="0.2">
      <c r="A94" s="34" t="s">
        <v>78</v>
      </c>
      <c r="B94" s="8" t="s">
        <v>67</v>
      </c>
      <c r="C94" s="8" t="s">
        <v>17</v>
      </c>
      <c r="D94" s="8" t="s">
        <v>126</v>
      </c>
      <c r="E94" s="6"/>
      <c r="F94" s="7">
        <f>SUM(F95:F96)</f>
        <v>14322500</v>
      </c>
      <c r="G94" s="7">
        <f>SUM(G95:G96)</f>
        <v>14500000</v>
      </c>
    </row>
    <row r="95" spans="1:7" x14ac:dyDescent="0.2">
      <c r="A95" s="27" t="s">
        <v>18</v>
      </c>
      <c r="B95" s="8" t="s">
        <v>67</v>
      </c>
      <c r="C95" s="8" t="s">
        <v>17</v>
      </c>
      <c r="D95" s="8" t="s">
        <v>126</v>
      </c>
      <c r="E95" s="6" t="s">
        <v>19</v>
      </c>
      <c r="F95" s="7">
        <v>10122500</v>
      </c>
      <c r="G95" s="7">
        <v>10200000</v>
      </c>
    </row>
    <row r="96" spans="1:7" x14ac:dyDescent="0.2">
      <c r="A96" s="27" t="s">
        <v>144</v>
      </c>
      <c r="B96" s="8" t="s">
        <v>67</v>
      </c>
      <c r="C96" s="8" t="s">
        <v>17</v>
      </c>
      <c r="D96" s="8" t="s">
        <v>126</v>
      </c>
      <c r="E96" s="6" t="s">
        <v>143</v>
      </c>
      <c r="F96" s="7">
        <v>4200000</v>
      </c>
      <c r="G96" s="7">
        <v>4300000</v>
      </c>
    </row>
    <row r="97" spans="1:8" x14ac:dyDescent="0.2">
      <c r="A97" s="35" t="s">
        <v>79</v>
      </c>
      <c r="B97" s="8" t="s">
        <v>67</v>
      </c>
      <c r="C97" s="8" t="s">
        <v>17</v>
      </c>
      <c r="D97" s="8" t="s">
        <v>127</v>
      </c>
      <c r="E97" s="6"/>
      <c r="F97" s="7">
        <f>F98</f>
        <v>1200000</v>
      </c>
      <c r="G97" s="7">
        <f>G98</f>
        <v>1200000</v>
      </c>
    </row>
    <row r="98" spans="1:8" x14ac:dyDescent="0.2">
      <c r="A98" s="27" t="s">
        <v>18</v>
      </c>
      <c r="B98" s="8" t="s">
        <v>67</v>
      </c>
      <c r="C98" s="8" t="s">
        <v>17</v>
      </c>
      <c r="D98" s="8" t="s">
        <v>127</v>
      </c>
      <c r="E98" s="6" t="s">
        <v>19</v>
      </c>
      <c r="F98" s="7">
        <v>1200000</v>
      </c>
      <c r="G98" s="7">
        <v>1200000</v>
      </c>
      <c r="H98" s="10"/>
    </row>
    <row r="99" spans="1:8" x14ac:dyDescent="0.2">
      <c r="A99" s="27" t="s">
        <v>80</v>
      </c>
      <c r="B99" s="8" t="s">
        <v>67</v>
      </c>
      <c r="C99" s="8" t="s">
        <v>17</v>
      </c>
      <c r="D99" s="8" t="s">
        <v>128</v>
      </c>
      <c r="E99" s="6"/>
      <c r="F99" s="7">
        <f>F100</f>
        <v>500000</v>
      </c>
      <c r="G99" s="7">
        <f>G100</f>
        <v>500000</v>
      </c>
    </row>
    <row r="100" spans="1:8" x14ac:dyDescent="0.2">
      <c r="A100" s="27" t="s">
        <v>18</v>
      </c>
      <c r="B100" s="8" t="s">
        <v>67</v>
      </c>
      <c r="C100" s="8" t="s">
        <v>17</v>
      </c>
      <c r="D100" s="8" t="s">
        <v>128</v>
      </c>
      <c r="E100" s="6" t="s">
        <v>19</v>
      </c>
      <c r="F100" s="7">
        <v>500000</v>
      </c>
      <c r="G100" s="7">
        <v>500000</v>
      </c>
    </row>
    <row r="101" spans="1:8" x14ac:dyDescent="0.2">
      <c r="A101" s="27" t="s">
        <v>81</v>
      </c>
      <c r="B101" s="8" t="s">
        <v>67</v>
      </c>
      <c r="C101" s="8" t="s">
        <v>17</v>
      </c>
      <c r="D101" s="8" t="s">
        <v>129</v>
      </c>
      <c r="E101" s="6"/>
      <c r="F101" s="7">
        <f>SUM(F102:F103)</f>
        <v>17508100</v>
      </c>
      <c r="G101" s="7">
        <f>SUM(G102:G103)</f>
        <v>14087200</v>
      </c>
    </row>
    <row r="102" spans="1:8" ht="33.75" x14ac:dyDescent="0.2">
      <c r="A102" s="27" t="s">
        <v>73</v>
      </c>
      <c r="B102" s="8" t="s">
        <v>67</v>
      </c>
      <c r="C102" s="8" t="s">
        <v>17</v>
      </c>
      <c r="D102" s="8" t="s">
        <v>129</v>
      </c>
      <c r="E102" s="6" t="s">
        <v>74</v>
      </c>
      <c r="F102" s="7">
        <v>0</v>
      </c>
      <c r="G102" s="7">
        <v>0</v>
      </c>
    </row>
    <row r="103" spans="1:8" x14ac:dyDescent="0.2">
      <c r="A103" s="27" t="s">
        <v>18</v>
      </c>
      <c r="B103" s="8" t="s">
        <v>67</v>
      </c>
      <c r="C103" s="8" t="s">
        <v>17</v>
      </c>
      <c r="D103" s="8" t="s">
        <v>129</v>
      </c>
      <c r="E103" s="6" t="s">
        <v>19</v>
      </c>
      <c r="F103" s="7">
        <v>17508100</v>
      </c>
      <c r="G103" s="7">
        <v>14087200</v>
      </c>
    </row>
    <row r="104" spans="1:8" ht="22.5" x14ac:dyDescent="0.2">
      <c r="A104" s="35" t="s">
        <v>82</v>
      </c>
      <c r="B104" s="8" t="s">
        <v>67</v>
      </c>
      <c r="C104" s="8" t="s">
        <v>67</v>
      </c>
      <c r="D104" s="8"/>
      <c r="E104" s="6"/>
      <c r="F104" s="7">
        <f>SUM(F105)</f>
        <v>0</v>
      </c>
      <c r="G104" s="7">
        <f>SUM(G105)</f>
        <v>0</v>
      </c>
    </row>
    <row r="105" spans="1:8" ht="21" x14ac:dyDescent="0.2">
      <c r="A105" s="29" t="s">
        <v>83</v>
      </c>
      <c r="B105" s="9" t="s">
        <v>67</v>
      </c>
      <c r="C105" s="9" t="s">
        <v>67</v>
      </c>
      <c r="D105" s="9" t="s">
        <v>103</v>
      </c>
      <c r="E105" s="4"/>
      <c r="F105" s="5">
        <f>SUM(F109+F106)</f>
        <v>0</v>
      </c>
      <c r="G105" s="5">
        <f>SUM(G109+G106)</f>
        <v>0</v>
      </c>
    </row>
    <row r="106" spans="1:8" ht="21" x14ac:dyDescent="0.2">
      <c r="A106" s="26" t="s">
        <v>40</v>
      </c>
      <c r="B106" s="9" t="s">
        <v>67</v>
      </c>
      <c r="C106" s="9" t="s">
        <v>67</v>
      </c>
      <c r="D106" s="9" t="s">
        <v>130</v>
      </c>
      <c r="E106" s="4"/>
      <c r="F106" s="5">
        <f>SUM(F107)</f>
        <v>0</v>
      </c>
      <c r="G106" s="5">
        <f>SUM(G107)</f>
        <v>0</v>
      </c>
    </row>
    <row r="107" spans="1:8" ht="67.5" x14ac:dyDescent="0.2">
      <c r="A107" s="27" t="s">
        <v>104</v>
      </c>
      <c r="B107" s="8" t="s">
        <v>67</v>
      </c>
      <c r="C107" s="8" t="s">
        <v>67</v>
      </c>
      <c r="D107" s="8" t="s">
        <v>131</v>
      </c>
      <c r="E107" s="6"/>
      <c r="F107" s="7">
        <f>SUM(F108)</f>
        <v>0</v>
      </c>
      <c r="G107" s="7">
        <f>SUM(G108)</f>
        <v>0</v>
      </c>
    </row>
    <row r="108" spans="1:8" ht="33.75" x14ac:dyDescent="0.2">
      <c r="A108" s="35" t="s">
        <v>85</v>
      </c>
      <c r="B108" s="8" t="s">
        <v>67</v>
      </c>
      <c r="C108" s="8" t="s">
        <v>67</v>
      </c>
      <c r="D108" s="8" t="s">
        <v>131</v>
      </c>
      <c r="E108" s="6" t="s">
        <v>86</v>
      </c>
      <c r="F108" s="7">
        <v>0</v>
      </c>
      <c r="G108" s="7">
        <v>0</v>
      </c>
    </row>
    <row r="109" spans="1:8" ht="21" x14ac:dyDescent="0.2">
      <c r="A109" s="30" t="s">
        <v>55</v>
      </c>
      <c r="B109" s="9" t="s">
        <v>67</v>
      </c>
      <c r="C109" s="9" t="s">
        <v>67</v>
      </c>
      <c r="D109" s="9" t="s">
        <v>103</v>
      </c>
      <c r="E109" s="4"/>
      <c r="F109" s="5">
        <f>F110</f>
        <v>0</v>
      </c>
      <c r="G109" s="5">
        <f>G110</f>
        <v>0</v>
      </c>
    </row>
    <row r="110" spans="1:8" x14ac:dyDescent="0.2">
      <c r="A110" s="28" t="s">
        <v>84</v>
      </c>
      <c r="B110" s="8" t="s">
        <v>67</v>
      </c>
      <c r="C110" s="8" t="s">
        <v>67</v>
      </c>
      <c r="D110" s="8" t="s">
        <v>131</v>
      </c>
      <c r="E110" s="6"/>
      <c r="F110" s="7">
        <v>0</v>
      </c>
      <c r="G110" s="7">
        <v>0</v>
      </c>
    </row>
    <row r="111" spans="1:8" ht="33.75" x14ac:dyDescent="0.2">
      <c r="A111" s="35" t="s">
        <v>85</v>
      </c>
      <c r="B111" s="8" t="s">
        <v>67</v>
      </c>
      <c r="C111" s="8" t="s">
        <v>67</v>
      </c>
      <c r="D111" s="8" t="s">
        <v>131</v>
      </c>
      <c r="E111" s="6" t="s">
        <v>86</v>
      </c>
      <c r="F111" s="7">
        <v>0</v>
      </c>
      <c r="G111" s="7">
        <v>0</v>
      </c>
    </row>
    <row r="112" spans="1:8" x14ac:dyDescent="0.2">
      <c r="A112" s="32" t="s">
        <v>155</v>
      </c>
      <c r="B112" s="9" t="s">
        <v>108</v>
      </c>
      <c r="C112" s="9" t="s">
        <v>8</v>
      </c>
      <c r="D112" s="9"/>
      <c r="E112" s="4"/>
      <c r="F112" s="5">
        <f t="shared" ref="F112:G114" si="0">SUM(F113)</f>
        <v>500000</v>
      </c>
      <c r="G112" s="5">
        <f t="shared" si="0"/>
        <v>500000</v>
      </c>
    </row>
    <row r="113" spans="1:7" x14ac:dyDescent="0.2">
      <c r="A113" s="35" t="s">
        <v>153</v>
      </c>
      <c r="B113" s="8" t="s">
        <v>108</v>
      </c>
      <c r="C113" s="8" t="s">
        <v>108</v>
      </c>
      <c r="D113" s="8" t="s">
        <v>154</v>
      </c>
      <c r="E113" s="6"/>
      <c r="F113" s="7">
        <f t="shared" si="0"/>
        <v>500000</v>
      </c>
      <c r="G113" s="7">
        <f t="shared" si="0"/>
        <v>500000</v>
      </c>
    </row>
    <row r="114" spans="1:7" ht="22.5" x14ac:dyDescent="0.2">
      <c r="A114" s="35" t="s">
        <v>159</v>
      </c>
      <c r="B114" s="8" t="s">
        <v>108</v>
      </c>
      <c r="C114" s="8" t="s">
        <v>67</v>
      </c>
      <c r="D114" s="8" t="s">
        <v>160</v>
      </c>
      <c r="E114" s="6" t="s">
        <v>152</v>
      </c>
      <c r="F114" s="7">
        <f t="shared" si="0"/>
        <v>500000</v>
      </c>
      <c r="G114" s="7">
        <f t="shared" si="0"/>
        <v>500000</v>
      </c>
    </row>
    <row r="115" spans="1:7" x14ac:dyDescent="0.2">
      <c r="A115" s="35" t="s">
        <v>150</v>
      </c>
      <c r="B115" s="8" t="s">
        <v>108</v>
      </c>
      <c r="C115" s="8" t="s">
        <v>67</v>
      </c>
      <c r="D115" s="8" t="s">
        <v>160</v>
      </c>
      <c r="E115" s="6" t="s">
        <v>19</v>
      </c>
      <c r="F115" s="7">
        <v>500000</v>
      </c>
      <c r="G115" s="7">
        <v>500000</v>
      </c>
    </row>
    <row r="116" spans="1:7" x14ac:dyDescent="0.2">
      <c r="A116" s="33" t="s">
        <v>88</v>
      </c>
      <c r="B116" s="9" t="s">
        <v>89</v>
      </c>
      <c r="C116" s="9" t="s">
        <v>8</v>
      </c>
      <c r="D116" s="9"/>
      <c r="E116" s="4"/>
      <c r="F116" s="5">
        <f t="shared" ref="F116:G118" si="1">F117</f>
        <v>500000</v>
      </c>
      <c r="G116" s="5">
        <f t="shared" si="1"/>
        <v>500000</v>
      </c>
    </row>
    <row r="117" spans="1:7" x14ac:dyDescent="0.2">
      <c r="A117" s="27" t="s">
        <v>90</v>
      </c>
      <c r="B117" s="8" t="s">
        <v>89</v>
      </c>
      <c r="C117" s="8" t="s">
        <v>21</v>
      </c>
      <c r="D117" s="8" t="s">
        <v>103</v>
      </c>
      <c r="E117" s="6" t="s">
        <v>152</v>
      </c>
      <c r="F117" s="7">
        <f t="shared" si="1"/>
        <v>500000</v>
      </c>
      <c r="G117" s="7">
        <f t="shared" si="1"/>
        <v>500000</v>
      </c>
    </row>
    <row r="118" spans="1:7" ht="22.5" x14ac:dyDescent="0.2">
      <c r="A118" s="28" t="s">
        <v>87</v>
      </c>
      <c r="B118" s="8" t="s">
        <v>89</v>
      </c>
      <c r="C118" s="8" t="s">
        <v>21</v>
      </c>
      <c r="D118" s="8" t="s">
        <v>132</v>
      </c>
      <c r="E118" s="6" t="s">
        <v>152</v>
      </c>
      <c r="F118" s="7">
        <f t="shared" si="1"/>
        <v>500000</v>
      </c>
      <c r="G118" s="7">
        <f t="shared" si="1"/>
        <v>500000</v>
      </c>
    </row>
    <row r="119" spans="1:7" x14ac:dyDescent="0.2">
      <c r="A119" s="27" t="s">
        <v>18</v>
      </c>
      <c r="B119" s="8" t="s">
        <v>89</v>
      </c>
      <c r="C119" s="8" t="s">
        <v>21</v>
      </c>
      <c r="D119" s="8" t="s">
        <v>132</v>
      </c>
      <c r="E119" s="6" t="s">
        <v>19</v>
      </c>
      <c r="F119" s="7">
        <v>500000</v>
      </c>
      <c r="G119" s="7">
        <v>500000</v>
      </c>
    </row>
    <row r="120" spans="1:7" x14ac:dyDescent="0.2">
      <c r="A120" s="26" t="s">
        <v>91</v>
      </c>
      <c r="B120" s="9" t="s">
        <v>54</v>
      </c>
      <c r="C120" s="9" t="s">
        <v>8</v>
      </c>
      <c r="D120" s="9"/>
      <c r="E120" s="4"/>
      <c r="F120" s="5">
        <f>SUM(F121)</f>
        <v>1300000</v>
      </c>
      <c r="G120" s="5">
        <f>SUM(G121)</f>
        <v>1300000</v>
      </c>
    </row>
    <row r="121" spans="1:7" ht="67.5" x14ac:dyDescent="0.2">
      <c r="A121" s="27" t="s">
        <v>92</v>
      </c>
      <c r="B121" s="8" t="s">
        <v>54</v>
      </c>
      <c r="C121" s="8" t="s">
        <v>17</v>
      </c>
      <c r="D121" s="8" t="s">
        <v>133</v>
      </c>
      <c r="E121" s="6"/>
      <c r="F121" s="7">
        <f>SUM(F122:F122)</f>
        <v>1300000</v>
      </c>
      <c r="G121" s="7">
        <f>SUM(G122:G122)</f>
        <v>1300000</v>
      </c>
    </row>
    <row r="122" spans="1:7" ht="33.75" x14ac:dyDescent="0.2">
      <c r="A122" s="27" t="s">
        <v>100</v>
      </c>
      <c r="B122" s="8" t="s">
        <v>54</v>
      </c>
      <c r="C122" s="8" t="s">
        <v>17</v>
      </c>
      <c r="D122" s="8" t="s">
        <v>133</v>
      </c>
      <c r="E122" s="6" t="s">
        <v>145</v>
      </c>
      <c r="F122" s="7">
        <v>1300000</v>
      </c>
      <c r="G122" s="7">
        <v>1300000</v>
      </c>
    </row>
    <row r="123" spans="1:7" x14ac:dyDescent="0.2">
      <c r="A123" s="26" t="s">
        <v>93</v>
      </c>
      <c r="B123" s="9" t="s">
        <v>34</v>
      </c>
      <c r="C123" s="9" t="s">
        <v>8</v>
      </c>
      <c r="D123" s="9"/>
      <c r="E123" s="4"/>
      <c r="F123" s="5">
        <f>SUM(F128,F124)</f>
        <v>4000000</v>
      </c>
      <c r="G123" s="5">
        <f>SUM(G128,G124)</f>
        <v>4000000</v>
      </c>
    </row>
    <row r="124" spans="1:7" x14ac:dyDescent="0.2">
      <c r="A124" s="27" t="s">
        <v>94</v>
      </c>
      <c r="B124" s="8" t="s">
        <v>34</v>
      </c>
      <c r="C124" s="8" t="s">
        <v>10</v>
      </c>
      <c r="D124" s="8" t="s">
        <v>141</v>
      </c>
      <c r="E124" s="6"/>
      <c r="F124" s="7">
        <f>SUM(F125)</f>
        <v>3650000</v>
      </c>
      <c r="G124" s="7">
        <f>SUM(G125)</f>
        <v>3650000</v>
      </c>
    </row>
    <row r="125" spans="1:7" ht="21" x14ac:dyDescent="0.2">
      <c r="A125" s="29" t="s">
        <v>55</v>
      </c>
      <c r="B125" s="9" t="s">
        <v>34</v>
      </c>
      <c r="C125" s="9" t="s">
        <v>10</v>
      </c>
      <c r="D125" s="9" t="s">
        <v>103</v>
      </c>
      <c r="E125" s="4"/>
      <c r="F125" s="5">
        <f>SUM(F126)</f>
        <v>3650000</v>
      </c>
      <c r="G125" s="5">
        <f>SUM(G126)</f>
        <v>3650000</v>
      </c>
    </row>
    <row r="126" spans="1:7" ht="21" x14ac:dyDescent="0.2">
      <c r="A126" s="29" t="s">
        <v>95</v>
      </c>
      <c r="B126" s="9" t="s">
        <v>34</v>
      </c>
      <c r="C126" s="9" t="s">
        <v>10</v>
      </c>
      <c r="D126" s="9" t="s">
        <v>134</v>
      </c>
      <c r="E126" s="4"/>
      <c r="F126" s="5">
        <f>SUM(F127:F127)</f>
        <v>3650000</v>
      </c>
      <c r="G126" s="5">
        <f>SUM(G127:G127)</f>
        <v>3650000</v>
      </c>
    </row>
    <row r="127" spans="1:7" x14ac:dyDescent="0.2">
      <c r="A127" s="27" t="s">
        <v>96</v>
      </c>
      <c r="B127" s="8" t="s">
        <v>34</v>
      </c>
      <c r="C127" s="8" t="s">
        <v>10</v>
      </c>
      <c r="D127" s="8" t="s">
        <v>134</v>
      </c>
      <c r="E127" s="6" t="s">
        <v>19</v>
      </c>
      <c r="F127" s="7">
        <v>3650000</v>
      </c>
      <c r="G127" s="7">
        <v>3650000</v>
      </c>
    </row>
    <row r="128" spans="1:7" ht="22.5" x14ac:dyDescent="0.2">
      <c r="A128" s="27" t="s">
        <v>151</v>
      </c>
      <c r="B128" s="8" t="s">
        <v>34</v>
      </c>
      <c r="C128" s="8" t="s">
        <v>67</v>
      </c>
      <c r="D128" s="8" t="s">
        <v>134</v>
      </c>
      <c r="E128" s="6" t="s">
        <v>152</v>
      </c>
      <c r="F128" s="7">
        <v>350000</v>
      </c>
      <c r="G128" s="7">
        <v>350000</v>
      </c>
    </row>
    <row r="129" spans="1:7" x14ac:dyDescent="0.2">
      <c r="A129" s="27" t="s">
        <v>96</v>
      </c>
      <c r="B129" s="8" t="s">
        <v>34</v>
      </c>
      <c r="C129" s="8" t="s">
        <v>67</v>
      </c>
      <c r="D129" s="8" t="s">
        <v>134</v>
      </c>
      <c r="E129" s="6" t="s">
        <v>19</v>
      </c>
      <c r="F129" s="7">
        <v>230000</v>
      </c>
      <c r="G129" s="7">
        <v>230000</v>
      </c>
    </row>
    <row r="130" spans="1:7" x14ac:dyDescent="0.2">
      <c r="A130" s="27" t="s">
        <v>144</v>
      </c>
      <c r="B130" s="8" t="s">
        <v>34</v>
      </c>
      <c r="C130" s="8" t="s">
        <v>67</v>
      </c>
      <c r="D130" s="8" t="s">
        <v>134</v>
      </c>
      <c r="E130" s="6" t="s">
        <v>143</v>
      </c>
      <c r="F130" s="7">
        <v>120000</v>
      </c>
      <c r="G130" s="7">
        <v>120000</v>
      </c>
    </row>
    <row r="131" spans="1:7" x14ac:dyDescent="0.2">
      <c r="A131" s="26" t="s">
        <v>97</v>
      </c>
      <c r="B131" s="9"/>
      <c r="C131" s="9"/>
      <c r="D131" s="9"/>
      <c r="E131" s="4"/>
      <c r="F131" s="5">
        <f>SUM(F123+F120+F116+F112+F74+F60+F49+F40+F6)</f>
        <v>93801691</v>
      </c>
      <c r="G131" s="5">
        <f>SUM(G123+G120+G116+G112+G74+G60+G49+G40+G6)</f>
        <v>91582646</v>
      </c>
    </row>
  </sheetData>
  <mergeCells count="8">
    <mergeCell ref="B1:G1"/>
    <mergeCell ref="A2:G2"/>
    <mergeCell ref="A3:D3"/>
    <mergeCell ref="E3:F3"/>
    <mergeCell ref="B4:E4"/>
    <mergeCell ref="A4:A5"/>
    <mergeCell ref="F4:F5"/>
    <mergeCell ref="G4:G5"/>
  </mergeCells>
  <pageMargins left="0.70833333333333304" right="0.51180555555555596" top="0.59027777777777801" bottom="0.59027777777777801" header="0.118055555555556" footer="0.11805555555555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2"/>
  <sheetViews>
    <sheetView workbookViewId="0">
      <selection activeCell="C1" sqref="C1:G1"/>
    </sheetView>
  </sheetViews>
  <sheetFormatPr defaultColWidth="9" defaultRowHeight="12.75" x14ac:dyDescent="0.2"/>
  <cols>
    <col min="1" max="1" width="43.28515625" customWidth="1"/>
    <col min="2" max="2" width="4.7109375" customWidth="1"/>
    <col min="3" max="3" width="3.7109375" customWidth="1"/>
    <col min="4" max="4" width="3.8554687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102.6" customHeight="1" x14ac:dyDescent="0.2">
      <c r="A1" s="17"/>
      <c r="B1" s="17"/>
      <c r="C1" s="42" t="s">
        <v>164</v>
      </c>
      <c r="D1" s="42"/>
      <c r="E1" s="42"/>
      <c r="F1" s="42"/>
      <c r="G1" s="42"/>
    </row>
    <row r="2" spans="1:7" ht="41.45" customHeight="1" x14ac:dyDescent="0.2">
      <c r="A2" s="43" t="s">
        <v>156</v>
      </c>
      <c r="B2" s="43"/>
      <c r="C2" s="43"/>
      <c r="D2" s="43"/>
      <c r="E2" s="43"/>
      <c r="F2" s="43"/>
      <c r="G2" s="43"/>
    </row>
    <row r="3" spans="1:7" x14ac:dyDescent="0.2">
      <c r="A3" s="44"/>
      <c r="B3" s="44"/>
      <c r="C3" s="44"/>
      <c r="D3" s="44"/>
      <c r="E3" s="44"/>
      <c r="F3" s="45"/>
      <c r="G3" s="46"/>
    </row>
    <row r="4" spans="1:7" ht="13.15" customHeight="1" x14ac:dyDescent="0.2">
      <c r="A4" s="48" t="s">
        <v>0</v>
      </c>
      <c r="B4" s="53" t="s">
        <v>1</v>
      </c>
      <c r="C4" s="54"/>
      <c r="D4" s="54"/>
      <c r="E4" s="54"/>
      <c r="F4" s="55"/>
      <c r="G4" s="48" t="s">
        <v>138</v>
      </c>
    </row>
    <row r="5" spans="1:7" ht="42" x14ac:dyDescent="0.2">
      <c r="A5" s="52"/>
      <c r="B5" s="38" t="s">
        <v>99</v>
      </c>
      <c r="C5" s="39" t="s">
        <v>2</v>
      </c>
      <c r="D5" s="37" t="s">
        <v>3</v>
      </c>
      <c r="E5" s="37" t="s">
        <v>4</v>
      </c>
      <c r="F5" s="37" t="s">
        <v>5</v>
      </c>
      <c r="G5" s="48"/>
    </row>
    <row r="6" spans="1:7" x14ac:dyDescent="0.2">
      <c r="A6" s="13"/>
      <c r="B6" s="13">
        <v>906</v>
      </c>
      <c r="C6" s="2"/>
      <c r="D6" s="3"/>
      <c r="E6" s="3"/>
      <c r="F6" s="3"/>
      <c r="G6" s="12"/>
    </row>
    <row r="7" spans="1:7" x14ac:dyDescent="0.2">
      <c r="A7" s="19" t="s">
        <v>6</v>
      </c>
      <c r="B7" s="19"/>
      <c r="C7" s="4" t="s">
        <v>7</v>
      </c>
      <c r="D7" s="4" t="s">
        <v>8</v>
      </c>
      <c r="E7" s="4"/>
      <c r="F7" s="4"/>
      <c r="G7" s="5">
        <f>SUM(G8+G13+G15+G32+G26+G29)</f>
        <v>29082744</v>
      </c>
    </row>
    <row r="8" spans="1:7" ht="22.5" x14ac:dyDescent="0.2">
      <c r="A8" s="20" t="s">
        <v>9</v>
      </c>
      <c r="B8" s="20"/>
      <c r="C8" s="6" t="s">
        <v>7</v>
      </c>
      <c r="D8" s="6" t="s">
        <v>10</v>
      </c>
      <c r="E8" s="6"/>
      <c r="F8" s="6"/>
      <c r="G8" s="5">
        <f>SUM(G9)</f>
        <v>2268700</v>
      </c>
    </row>
    <row r="9" spans="1:7" x14ac:dyDescent="0.2">
      <c r="A9" s="21" t="s">
        <v>11</v>
      </c>
      <c r="B9" s="21"/>
      <c r="C9" s="6" t="s">
        <v>7</v>
      </c>
      <c r="D9" s="6" t="s">
        <v>10</v>
      </c>
      <c r="E9" s="6" t="s">
        <v>103</v>
      </c>
      <c r="F9" s="6"/>
      <c r="G9" s="7">
        <f>SUM(G10)</f>
        <v>2268700</v>
      </c>
    </row>
    <row r="10" spans="1:7" x14ac:dyDescent="0.2">
      <c r="A10" s="20" t="s">
        <v>12</v>
      </c>
      <c r="B10" s="20"/>
      <c r="C10" s="6" t="s">
        <v>7</v>
      </c>
      <c r="D10" s="6" t="s">
        <v>10</v>
      </c>
      <c r="E10" s="6" t="s">
        <v>110</v>
      </c>
      <c r="F10" s="6"/>
      <c r="G10" s="7">
        <f>SUM(G11:G12)</f>
        <v>2268700</v>
      </c>
    </row>
    <row r="11" spans="1:7" ht="22.5" x14ac:dyDescent="0.2">
      <c r="A11" s="20" t="s">
        <v>13</v>
      </c>
      <c r="B11" s="20"/>
      <c r="C11" s="6" t="s">
        <v>7</v>
      </c>
      <c r="D11" s="6" t="s">
        <v>10</v>
      </c>
      <c r="E11" s="6" t="s">
        <v>110</v>
      </c>
      <c r="F11" s="6" t="s">
        <v>14</v>
      </c>
      <c r="G11" s="7">
        <v>1743400</v>
      </c>
    </row>
    <row r="12" spans="1:7" ht="33.75" x14ac:dyDescent="0.2">
      <c r="A12" s="20" t="s">
        <v>101</v>
      </c>
      <c r="B12" s="20"/>
      <c r="C12" s="6" t="s">
        <v>7</v>
      </c>
      <c r="D12" s="6" t="s">
        <v>10</v>
      </c>
      <c r="E12" s="6" t="s">
        <v>110</v>
      </c>
      <c r="F12" s="6" t="s">
        <v>15</v>
      </c>
      <c r="G12" s="7">
        <v>525300</v>
      </c>
    </row>
    <row r="13" spans="1:7" ht="33.75" x14ac:dyDescent="0.2">
      <c r="A13" s="20" t="s">
        <v>16</v>
      </c>
      <c r="B13" s="20"/>
      <c r="C13" s="6" t="s">
        <v>7</v>
      </c>
      <c r="D13" s="6" t="s">
        <v>17</v>
      </c>
      <c r="E13" s="6"/>
      <c r="F13" s="6"/>
      <c r="G13" s="5">
        <f>SUM(G14)</f>
        <v>250000</v>
      </c>
    </row>
    <row r="14" spans="1:7" x14ac:dyDescent="0.2">
      <c r="A14" s="20" t="s">
        <v>18</v>
      </c>
      <c r="B14" s="20"/>
      <c r="C14" s="6" t="s">
        <v>7</v>
      </c>
      <c r="D14" s="6" t="s">
        <v>17</v>
      </c>
      <c r="E14" s="6" t="s">
        <v>111</v>
      </c>
      <c r="F14" s="6" t="s">
        <v>19</v>
      </c>
      <c r="G14" s="7">
        <v>250000</v>
      </c>
    </row>
    <row r="15" spans="1:7" x14ac:dyDescent="0.2">
      <c r="A15" s="20" t="s">
        <v>20</v>
      </c>
      <c r="B15" s="20"/>
      <c r="C15" s="6" t="s">
        <v>7</v>
      </c>
      <c r="D15" s="6" t="s">
        <v>21</v>
      </c>
      <c r="E15" s="6"/>
      <c r="F15" s="6"/>
      <c r="G15" s="5">
        <f>SUM(G16)</f>
        <v>25061000</v>
      </c>
    </row>
    <row r="16" spans="1:7" ht="22.5" x14ac:dyDescent="0.2">
      <c r="A16" s="21" t="s">
        <v>22</v>
      </c>
      <c r="B16" s="21"/>
      <c r="C16" s="6" t="s">
        <v>23</v>
      </c>
      <c r="D16" s="6" t="s">
        <v>21</v>
      </c>
      <c r="E16" s="6" t="s">
        <v>111</v>
      </c>
      <c r="F16" s="6"/>
      <c r="G16" s="7">
        <f>SUM(G17:G23)</f>
        <v>25061000</v>
      </c>
    </row>
    <row r="17" spans="1:7" ht="22.5" x14ac:dyDescent="0.2">
      <c r="A17" s="20" t="s">
        <v>13</v>
      </c>
      <c r="B17" s="20"/>
      <c r="C17" s="6" t="s">
        <v>7</v>
      </c>
      <c r="D17" s="6" t="s">
        <v>21</v>
      </c>
      <c r="E17" s="6" t="s">
        <v>111</v>
      </c>
      <c r="F17" s="6" t="s">
        <v>14</v>
      </c>
      <c r="G17" s="7">
        <v>16502000</v>
      </c>
    </row>
    <row r="18" spans="1:7" ht="33.75" x14ac:dyDescent="0.2">
      <c r="A18" s="20" t="s">
        <v>24</v>
      </c>
      <c r="B18" s="20"/>
      <c r="C18" s="6" t="s">
        <v>7</v>
      </c>
      <c r="D18" s="6" t="s">
        <v>21</v>
      </c>
      <c r="E18" s="6" t="s">
        <v>111</v>
      </c>
      <c r="F18" s="6" t="s">
        <v>25</v>
      </c>
      <c r="G18" s="7">
        <v>70000</v>
      </c>
    </row>
    <row r="19" spans="1:7" ht="33.75" x14ac:dyDescent="0.2">
      <c r="A19" s="20" t="s">
        <v>101</v>
      </c>
      <c r="B19" s="20"/>
      <c r="C19" s="6" t="s">
        <v>7</v>
      </c>
      <c r="D19" s="6" t="s">
        <v>21</v>
      </c>
      <c r="E19" s="6" t="s">
        <v>111</v>
      </c>
      <c r="F19" s="6" t="s">
        <v>15</v>
      </c>
      <c r="G19" s="7">
        <v>4939000</v>
      </c>
    </row>
    <row r="20" spans="1:7" ht="22.5" x14ac:dyDescent="0.2">
      <c r="A20" s="20" t="s">
        <v>26</v>
      </c>
      <c r="B20" s="20"/>
      <c r="C20" s="6" t="s">
        <v>7</v>
      </c>
      <c r="D20" s="6" t="s">
        <v>21</v>
      </c>
      <c r="E20" s="6" t="s">
        <v>111</v>
      </c>
      <c r="F20" s="6" t="s">
        <v>27</v>
      </c>
      <c r="G20" s="7">
        <v>1000000</v>
      </c>
    </row>
    <row r="21" spans="1:7" x14ac:dyDescent="0.2">
      <c r="A21" s="20" t="s">
        <v>18</v>
      </c>
      <c r="B21" s="20"/>
      <c r="C21" s="6" t="s">
        <v>7</v>
      </c>
      <c r="D21" s="6" t="s">
        <v>21</v>
      </c>
      <c r="E21" s="6" t="s">
        <v>111</v>
      </c>
      <c r="F21" s="6" t="s">
        <v>19</v>
      </c>
      <c r="G21" s="7">
        <v>2200000</v>
      </c>
    </row>
    <row r="22" spans="1:7" x14ac:dyDescent="0.2">
      <c r="A22" s="20" t="s">
        <v>144</v>
      </c>
      <c r="B22" s="20"/>
      <c r="C22" s="6" t="s">
        <v>7</v>
      </c>
      <c r="D22" s="6" t="s">
        <v>21</v>
      </c>
      <c r="E22" s="6" t="s">
        <v>111</v>
      </c>
      <c r="F22" s="6" t="s">
        <v>143</v>
      </c>
      <c r="G22" s="7">
        <v>170000</v>
      </c>
    </row>
    <row r="23" spans="1:7" ht="21" x14ac:dyDescent="0.2">
      <c r="A23" s="22" t="s">
        <v>28</v>
      </c>
      <c r="B23" s="22"/>
      <c r="C23" s="4" t="s">
        <v>7</v>
      </c>
      <c r="D23" s="4" t="s">
        <v>21</v>
      </c>
      <c r="E23" s="4" t="s">
        <v>111</v>
      </c>
      <c r="F23" s="4"/>
      <c r="G23" s="5">
        <f>G24+G25</f>
        <v>180000</v>
      </c>
    </row>
    <row r="24" spans="1:7" ht="22.5" x14ac:dyDescent="0.2">
      <c r="A24" s="23" t="s">
        <v>29</v>
      </c>
      <c r="B24" s="23"/>
      <c r="C24" s="6" t="s">
        <v>7</v>
      </c>
      <c r="D24" s="6" t="s">
        <v>21</v>
      </c>
      <c r="E24" s="6" t="s">
        <v>135</v>
      </c>
      <c r="F24" s="6" t="s">
        <v>30</v>
      </c>
      <c r="G24" s="7">
        <v>50000</v>
      </c>
    </row>
    <row r="25" spans="1:7" x14ac:dyDescent="0.2">
      <c r="A25" s="24" t="s">
        <v>31</v>
      </c>
      <c r="B25" s="24"/>
      <c r="C25" s="6" t="s">
        <v>7</v>
      </c>
      <c r="D25" s="6" t="s">
        <v>21</v>
      </c>
      <c r="E25" s="6" t="s">
        <v>111</v>
      </c>
      <c r="F25" s="6" t="s">
        <v>32</v>
      </c>
      <c r="G25" s="7">
        <v>130000</v>
      </c>
    </row>
    <row r="26" spans="1:7" x14ac:dyDescent="0.2">
      <c r="A26" s="23" t="s">
        <v>105</v>
      </c>
      <c r="B26" s="23"/>
      <c r="C26" s="6" t="s">
        <v>7</v>
      </c>
      <c r="D26" s="6" t="s">
        <v>108</v>
      </c>
      <c r="E26" s="6"/>
      <c r="F26" s="6"/>
      <c r="G26" s="7">
        <f>SUM(G27)</f>
        <v>0</v>
      </c>
    </row>
    <row r="27" spans="1:7" ht="22.5" x14ac:dyDescent="0.2">
      <c r="A27" s="23" t="s">
        <v>106</v>
      </c>
      <c r="B27" s="23"/>
      <c r="C27" s="6" t="s">
        <v>7</v>
      </c>
      <c r="D27" s="6" t="s">
        <v>108</v>
      </c>
      <c r="E27" s="6" t="s">
        <v>139</v>
      </c>
      <c r="F27" s="6" t="s">
        <v>109</v>
      </c>
      <c r="G27" s="7">
        <f>SUM(G28)</f>
        <v>0</v>
      </c>
    </row>
    <row r="28" spans="1:7" ht="45" x14ac:dyDescent="0.2">
      <c r="A28" s="20" t="s">
        <v>107</v>
      </c>
      <c r="B28" s="20"/>
      <c r="C28" s="6" t="s">
        <v>7</v>
      </c>
      <c r="D28" s="6" t="s">
        <v>108</v>
      </c>
      <c r="E28" s="6" t="s">
        <v>139</v>
      </c>
      <c r="F28" s="6" t="s">
        <v>109</v>
      </c>
      <c r="G28" s="7">
        <v>0</v>
      </c>
    </row>
    <row r="29" spans="1:7" x14ac:dyDescent="0.2">
      <c r="A29" s="25" t="s">
        <v>33</v>
      </c>
      <c r="B29" s="25"/>
      <c r="C29" s="4" t="s">
        <v>7</v>
      </c>
      <c r="D29" s="4" t="s">
        <v>34</v>
      </c>
      <c r="E29" s="4"/>
      <c r="F29" s="4"/>
      <c r="G29" s="5">
        <f>SUM(G30)</f>
        <v>500000</v>
      </c>
    </row>
    <row r="30" spans="1:7" ht="22.5" x14ac:dyDescent="0.2">
      <c r="A30" s="24" t="s">
        <v>35</v>
      </c>
      <c r="B30" s="24"/>
      <c r="C30" s="6" t="s">
        <v>7</v>
      </c>
      <c r="D30" s="6" t="s">
        <v>34</v>
      </c>
      <c r="E30" s="6" t="s">
        <v>112</v>
      </c>
      <c r="F30" s="6"/>
      <c r="G30" s="7">
        <f>SUM(G31)</f>
        <v>500000</v>
      </c>
    </row>
    <row r="31" spans="1:7" x14ac:dyDescent="0.2">
      <c r="A31" s="24" t="s">
        <v>36</v>
      </c>
      <c r="B31" s="24"/>
      <c r="C31" s="6" t="s">
        <v>7</v>
      </c>
      <c r="D31" s="6" t="s">
        <v>34</v>
      </c>
      <c r="E31" s="6" t="s">
        <v>112</v>
      </c>
      <c r="F31" s="6" t="s">
        <v>37</v>
      </c>
      <c r="G31" s="7">
        <v>500000</v>
      </c>
    </row>
    <row r="32" spans="1:7" x14ac:dyDescent="0.2">
      <c r="A32" s="19" t="s">
        <v>38</v>
      </c>
      <c r="B32" s="19"/>
      <c r="C32" s="4" t="s">
        <v>7</v>
      </c>
      <c r="D32" s="4" t="s">
        <v>39</v>
      </c>
      <c r="E32" s="4"/>
      <c r="F32" s="4"/>
      <c r="G32" s="5">
        <f>SUM(G33)</f>
        <v>1003044</v>
      </c>
    </row>
    <row r="33" spans="1:7" ht="21" x14ac:dyDescent="0.2">
      <c r="A33" s="26" t="s">
        <v>40</v>
      </c>
      <c r="B33" s="26"/>
      <c r="C33" s="4" t="s">
        <v>7</v>
      </c>
      <c r="D33" s="4" t="s">
        <v>39</v>
      </c>
      <c r="E33" s="4" t="s">
        <v>103</v>
      </c>
      <c r="F33" s="4"/>
      <c r="G33" s="5">
        <f>SUM(G34+G36+G38)</f>
        <v>1003044</v>
      </c>
    </row>
    <row r="34" spans="1:7" ht="56.25" x14ac:dyDescent="0.2">
      <c r="A34" s="27" t="s">
        <v>102</v>
      </c>
      <c r="B34" s="27"/>
      <c r="C34" s="8" t="s">
        <v>7</v>
      </c>
      <c r="D34" s="8" t="s">
        <v>39</v>
      </c>
      <c r="E34" s="8" t="s">
        <v>113</v>
      </c>
      <c r="F34" s="6"/>
      <c r="G34" s="5">
        <f>SUM(G35)</f>
        <v>0</v>
      </c>
    </row>
    <row r="35" spans="1:7" x14ac:dyDescent="0.2">
      <c r="A35" s="27" t="s">
        <v>41</v>
      </c>
      <c r="B35" s="27"/>
      <c r="C35" s="8" t="s">
        <v>7</v>
      </c>
      <c r="D35" s="8" t="s">
        <v>39</v>
      </c>
      <c r="E35" s="8" t="s">
        <v>113</v>
      </c>
      <c r="F35" s="6" t="s">
        <v>42</v>
      </c>
      <c r="G35" s="7"/>
    </row>
    <row r="36" spans="1:7" ht="33.75" x14ac:dyDescent="0.2">
      <c r="A36" s="27" t="s">
        <v>43</v>
      </c>
      <c r="B36" s="27"/>
      <c r="C36" s="8" t="s">
        <v>7</v>
      </c>
      <c r="D36" s="8" t="s">
        <v>39</v>
      </c>
      <c r="E36" s="8" t="s">
        <v>114</v>
      </c>
      <c r="F36" s="8"/>
      <c r="G36" s="7">
        <f>G37</f>
        <v>3044</v>
      </c>
    </row>
    <row r="37" spans="1:7" x14ac:dyDescent="0.2">
      <c r="A37" s="27" t="s">
        <v>18</v>
      </c>
      <c r="B37" s="27"/>
      <c r="C37" s="8" t="s">
        <v>7</v>
      </c>
      <c r="D37" s="8" t="s">
        <v>39</v>
      </c>
      <c r="E37" s="8" t="s">
        <v>115</v>
      </c>
      <c r="F37" s="8" t="s">
        <v>19</v>
      </c>
      <c r="G37" s="40">
        <v>3044</v>
      </c>
    </row>
    <row r="38" spans="1:7" x14ac:dyDescent="0.2">
      <c r="A38" s="26" t="s">
        <v>11</v>
      </c>
      <c r="B38" s="26"/>
      <c r="C38" s="9" t="s">
        <v>7</v>
      </c>
      <c r="D38" s="9" t="s">
        <v>39</v>
      </c>
      <c r="E38" s="9" t="s">
        <v>103</v>
      </c>
      <c r="F38" s="4"/>
      <c r="G38" s="5">
        <f>G39</f>
        <v>1000000</v>
      </c>
    </row>
    <row r="39" spans="1:7" ht="22.5" x14ac:dyDescent="0.2">
      <c r="A39" s="27" t="s">
        <v>44</v>
      </c>
      <c r="B39" s="27"/>
      <c r="C39" s="8" t="s">
        <v>7</v>
      </c>
      <c r="D39" s="8" t="s">
        <v>39</v>
      </c>
      <c r="E39" s="8" t="s">
        <v>111</v>
      </c>
      <c r="F39" s="6"/>
      <c r="G39" s="7">
        <f>G40</f>
        <v>1000000</v>
      </c>
    </row>
    <row r="40" spans="1:7" x14ac:dyDescent="0.2">
      <c r="A40" s="27" t="s">
        <v>18</v>
      </c>
      <c r="B40" s="27"/>
      <c r="C40" s="8" t="s">
        <v>7</v>
      </c>
      <c r="D40" s="8" t="s">
        <v>39</v>
      </c>
      <c r="E40" s="8" t="s">
        <v>111</v>
      </c>
      <c r="F40" s="6" t="s">
        <v>19</v>
      </c>
      <c r="G40" s="7">
        <v>1000000</v>
      </c>
    </row>
    <row r="41" spans="1:7" x14ac:dyDescent="0.2">
      <c r="A41" s="26" t="s">
        <v>45</v>
      </c>
      <c r="B41" s="26"/>
      <c r="C41" s="9" t="s">
        <v>10</v>
      </c>
      <c r="D41" s="9" t="s">
        <v>8</v>
      </c>
      <c r="E41" s="9"/>
      <c r="F41" s="4"/>
      <c r="G41" s="5">
        <f>G42</f>
        <v>658573</v>
      </c>
    </row>
    <row r="42" spans="1:7" x14ac:dyDescent="0.2">
      <c r="A42" s="27" t="s">
        <v>46</v>
      </c>
      <c r="B42" s="27"/>
      <c r="C42" s="8" t="s">
        <v>10</v>
      </c>
      <c r="D42" s="8" t="s">
        <v>17</v>
      </c>
      <c r="E42" s="6" t="s">
        <v>141</v>
      </c>
      <c r="F42" s="6"/>
      <c r="G42" s="7">
        <f>SUM(G43)</f>
        <v>658573</v>
      </c>
    </row>
    <row r="43" spans="1:7" ht="78.75" x14ac:dyDescent="0.2">
      <c r="A43" s="28" t="s">
        <v>47</v>
      </c>
      <c r="B43" s="28"/>
      <c r="C43" s="8" t="s">
        <v>10</v>
      </c>
      <c r="D43" s="8" t="s">
        <v>17</v>
      </c>
      <c r="E43" s="8" t="s">
        <v>103</v>
      </c>
      <c r="F43" s="6"/>
      <c r="G43" s="7">
        <f>SUM(G44)</f>
        <v>658573</v>
      </c>
    </row>
    <row r="44" spans="1:7" ht="22.5" x14ac:dyDescent="0.2">
      <c r="A44" s="27" t="s">
        <v>48</v>
      </c>
      <c r="B44" s="27"/>
      <c r="C44" s="8" t="s">
        <v>10</v>
      </c>
      <c r="D44" s="8" t="s">
        <v>17</v>
      </c>
      <c r="E44" s="8" t="s">
        <v>116</v>
      </c>
      <c r="F44" s="6"/>
      <c r="G44" s="7">
        <f>SUM(G45:G49)</f>
        <v>658573</v>
      </c>
    </row>
    <row r="45" spans="1:7" ht="22.5" x14ac:dyDescent="0.2">
      <c r="A45" s="20" t="s">
        <v>13</v>
      </c>
      <c r="B45" s="20"/>
      <c r="C45" s="8" t="s">
        <v>10</v>
      </c>
      <c r="D45" s="8" t="s">
        <v>17</v>
      </c>
      <c r="E45" s="8" t="s">
        <v>116</v>
      </c>
      <c r="F45" s="6" t="s">
        <v>14</v>
      </c>
      <c r="G45" s="7">
        <v>496860</v>
      </c>
    </row>
    <row r="46" spans="1:7" ht="33.75" x14ac:dyDescent="0.2">
      <c r="A46" s="20" t="s">
        <v>101</v>
      </c>
      <c r="B46" s="20"/>
      <c r="C46" s="8" t="s">
        <v>10</v>
      </c>
      <c r="D46" s="8" t="s">
        <v>17</v>
      </c>
      <c r="E46" s="8" t="s">
        <v>116</v>
      </c>
      <c r="F46" s="6" t="s">
        <v>15</v>
      </c>
      <c r="G46" s="7">
        <v>147635</v>
      </c>
    </row>
    <row r="47" spans="1:7" ht="22.5" x14ac:dyDescent="0.2">
      <c r="A47" s="20" t="s">
        <v>26</v>
      </c>
      <c r="B47" s="20"/>
      <c r="C47" s="8" t="s">
        <v>10</v>
      </c>
      <c r="D47" s="8" t="s">
        <v>17</v>
      </c>
      <c r="E47" s="8" t="s">
        <v>116</v>
      </c>
      <c r="F47" s="6" t="s">
        <v>27</v>
      </c>
      <c r="G47" s="7">
        <v>7261</v>
      </c>
    </row>
    <row r="48" spans="1:7" x14ac:dyDescent="0.2">
      <c r="A48" s="27" t="s">
        <v>18</v>
      </c>
      <c r="B48" s="27"/>
      <c r="C48" s="8" t="s">
        <v>10</v>
      </c>
      <c r="D48" s="8" t="s">
        <v>17</v>
      </c>
      <c r="E48" s="8" t="s">
        <v>116</v>
      </c>
      <c r="F48" s="6" t="s">
        <v>19</v>
      </c>
      <c r="G48" s="7">
        <v>3817</v>
      </c>
    </row>
    <row r="49" spans="1:7" x14ac:dyDescent="0.2">
      <c r="A49" s="27" t="s">
        <v>144</v>
      </c>
      <c r="B49" s="27"/>
      <c r="C49" s="8" t="s">
        <v>10</v>
      </c>
      <c r="D49" s="8" t="s">
        <v>17</v>
      </c>
      <c r="E49" s="8" t="s">
        <v>116</v>
      </c>
      <c r="F49" s="6" t="s">
        <v>143</v>
      </c>
      <c r="G49" s="7">
        <v>3000</v>
      </c>
    </row>
    <row r="50" spans="1:7" ht="21" x14ac:dyDescent="0.2">
      <c r="A50" s="26" t="s">
        <v>49</v>
      </c>
      <c r="B50" s="26"/>
      <c r="C50" s="9" t="s">
        <v>17</v>
      </c>
      <c r="D50" s="9" t="s">
        <v>8</v>
      </c>
      <c r="E50" s="9"/>
      <c r="F50" s="4"/>
      <c r="G50" s="5">
        <f>G51+G56</f>
        <v>3200000</v>
      </c>
    </row>
    <row r="51" spans="1:7" ht="31.5" x14ac:dyDescent="0.2">
      <c r="A51" s="26" t="s">
        <v>50</v>
      </c>
      <c r="B51" s="26"/>
      <c r="C51" s="9" t="s">
        <v>17</v>
      </c>
      <c r="D51" s="9" t="s">
        <v>51</v>
      </c>
      <c r="E51" s="9"/>
      <c r="F51" s="4"/>
      <c r="G51" s="5">
        <f>SUM(G52+G54)</f>
        <v>600000</v>
      </c>
    </row>
    <row r="52" spans="1:7" ht="33.75" x14ac:dyDescent="0.2">
      <c r="A52" s="27" t="s">
        <v>52</v>
      </c>
      <c r="B52" s="27"/>
      <c r="C52" s="8" t="s">
        <v>17</v>
      </c>
      <c r="D52" s="8" t="s">
        <v>51</v>
      </c>
      <c r="E52" s="8" t="s">
        <v>142</v>
      </c>
      <c r="F52" s="8"/>
      <c r="G52" s="7">
        <v>0</v>
      </c>
    </row>
    <row r="53" spans="1:7" x14ac:dyDescent="0.2">
      <c r="A53" s="27" t="s">
        <v>18</v>
      </c>
      <c r="B53" s="27"/>
      <c r="C53" s="8" t="s">
        <v>17</v>
      </c>
      <c r="D53" s="8" t="s">
        <v>51</v>
      </c>
      <c r="E53" s="8" t="s">
        <v>137</v>
      </c>
      <c r="F53" s="8"/>
      <c r="G53" s="7">
        <v>0</v>
      </c>
    </row>
    <row r="54" spans="1:7" ht="22.5" x14ac:dyDescent="0.2">
      <c r="A54" s="27" t="s">
        <v>98</v>
      </c>
      <c r="B54" s="27"/>
      <c r="C54" s="8" t="s">
        <v>17</v>
      </c>
      <c r="D54" s="8" t="s">
        <v>51</v>
      </c>
      <c r="E54" s="8" t="s">
        <v>137</v>
      </c>
      <c r="F54" s="8"/>
      <c r="G54" s="7">
        <f>SUM(G55)</f>
        <v>600000</v>
      </c>
    </row>
    <row r="55" spans="1:7" x14ac:dyDescent="0.2">
      <c r="A55" s="27" t="s">
        <v>18</v>
      </c>
      <c r="B55" s="27"/>
      <c r="C55" s="8" t="s">
        <v>17</v>
      </c>
      <c r="D55" s="8" t="s">
        <v>51</v>
      </c>
      <c r="E55" s="8" t="s">
        <v>137</v>
      </c>
      <c r="F55" s="8" t="s">
        <v>19</v>
      </c>
      <c r="G55" s="7">
        <v>600000</v>
      </c>
    </row>
    <row r="56" spans="1:7" x14ac:dyDescent="0.2">
      <c r="A56" s="26" t="s">
        <v>53</v>
      </c>
      <c r="B56" s="26"/>
      <c r="C56" s="9" t="s">
        <v>17</v>
      </c>
      <c r="D56" s="9" t="s">
        <v>54</v>
      </c>
      <c r="E56" s="9"/>
      <c r="F56" s="4"/>
      <c r="G56" s="5">
        <f>G57</f>
        <v>2600000</v>
      </c>
    </row>
    <row r="57" spans="1:7" ht="21" x14ac:dyDescent="0.2">
      <c r="A57" s="29" t="s">
        <v>55</v>
      </c>
      <c r="B57" s="29"/>
      <c r="C57" s="9" t="s">
        <v>17</v>
      </c>
      <c r="D57" s="9" t="s">
        <v>54</v>
      </c>
      <c r="E57" s="9" t="s">
        <v>103</v>
      </c>
      <c r="F57" s="4"/>
      <c r="G57" s="5">
        <f>G58</f>
        <v>2600000</v>
      </c>
    </row>
    <row r="58" spans="1:7" ht="33.75" x14ac:dyDescent="0.2">
      <c r="A58" s="28" t="s">
        <v>56</v>
      </c>
      <c r="B58" s="28"/>
      <c r="C58" s="8" t="s">
        <v>17</v>
      </c>
      <c r="D58" s="8" t="s">
        <v>54</v>
      </c>
      <c r="E58" s="8" t="s">
        <v>117</v>
      </c>
      <c r="F58" s="6"/>
      <c r="G58" s="7">
        <f>SUM(G59:G60)</f>
        <v>2600000</v>
      </c>
    </row>
    <row r="59" spans="1:7" x14ac:dyDescent="0.2">
      <c r="A59" s="27" t="s">
        <v>18</v>
      </c>
      <c r="B59" s="27"/>
      <c r="C59" s="8" t="s">
        <v>17</v>
      </c>
      <c r="D59" s="8" t="s">
        <v>54</v>
      </c>
      <c r="E59" s="8" t="s">
        <v>117</v>
      </c>
      <c r="F59" s="6" t="s">
        <v>19</v>
      </c>
      <c r="G59" s="7">
        <v>2550000</v>
      </c>
    </row>
    <row r="60" spans="1:7" x14ac:dyDescent="0.2">
      <c r="A60" s="27" t="s">
        <v>144</v>
      </c>
      <c r="B60" s="27"/>
      <c r="C60" s="8" t="s">
        <v>17</v>
      </c>
      <c r="D60" s="8" t="s">
        <v>54</v>
      </c>
      <c r="E60" s="8" t="s">
        <v>117</v>
      </c>
      <c r="F60" s="6" t="s">
        <v>143</v>
      </c>
      <c r="G60" s="7">
        <v>50000</v>
      </c>
    </row>
    <row r="61" spans="1:7" x14ac:dyDescent="0.2">
      <c r="A61" s="26" t="s">
        <v>57</v>
      </c>
      <c r="B61" s="26"/>
      <c r="C61" s="9" t="s">
        <v>21</v>
      </c>
      <c r="D61" s="9" t="s">
        <v>8</v>
      </c>
      <c r="E61" s="9"/>
      <c r="F61" s="4"/>
      <c r="G61" s="5">
        <f>G62+G69</f>
        <v>18314692</v>
      </c>
    </row>
    <row r="62" spans="1:7" x14ac:dyDescent="0.2">
      <c r="A62" s="27" t="s">
        <v>58</v>
      </c>
      <c r="B62" s="27"/>
      <c r="C62" s="8" t="s">
        <v>21</v>
      </c>
      <c r="D62" s="8" t="s">
        <v>51</v>
      </c>
      <c r="E62" s="8"/>
      <c r="F62" s="6"/>
      <c r="G62" s="7">
        <f>G66+G63</f>
        <v>17814692</v>
      </c>
    </row>
    <row r="63" spans="1:7" ht="21" x14ac:dyDescent="0.2">
      <c r="A63" s="26" t="s">
        <v>40</v>
      </c>
      <c r="B63" s="26"/>
      <c r="C63" s="9" t="s">
        <v>21</v>
      </c>
      <c r="D63" s="9" t="s">
        <v>51</v>
      </c>
      <c r="E63" s="9" t="s">
        <v>103</v>
      </c>
      <c r="F63" s="4"/>
      <c r="G63" s="5">
        <f>G64</f>
        <v>2314692</v>
      </c>
    </row>
    <row r="64" spans="1:7" ht="56.25" x14ac:dyDescent="0.2">
      <c r="A64" s="27" t="s">
        <v>59</v>
      </c>
      <c r="B64" s="27"/>
      <c r="C64" s="8" t="s">
        <v>21</v>
      </c>
      <c r="D64" s="8" t="s">
        <v>51</v>
      </c>
      <c r="E64" s="8" t="s">
        <v>118</v>
      </c>
      <c r="F64" s="6"/>
      <c r="G64" s="7">
        <f>G65</f>
        <v>2314692</v>
      </c>
    </row>
    <row r="65" spans="1:8" x14ac:dyDescent="0.2">
      <c r="A65" s="27" t="s">
        <v>18</v>
      </c>
      <c r="B65" s="27"/>
      <c r="C65" s="8" t="s">
        <v>21</v>
      </c>
      <c r="D65" s="8" t="s">
        <v>51</v>
      </c>
      <c r="E65" s="8" t="s">
        <v>118</v>
      </c>
      <c r="F65" s="6" t="s">
        <v>19</v>
      </c>
      <c r="G65" s="40">
        <v>2314692</v>
      </c>
    </row>
    <row r="66" spans="1:8" ht="21" x14ac:dyDescent="0.2">
      <c r="A66" s="30" t="s">
        <v>55</v>
      </c>
      <c r="B66" s="30"/>
      <c r="C66" s="9" t="s">
        <v>21</v>
      </c>
      <c r="D66" s="9" t="s">
        <v>51</v>
      </c>
      <c r="E66" s="9" t="s">
        <v>103</v>
      </c>
      <c r="F66" s="4"/>
      <c r="G66" s="5">
        <f>SUM(G67)</f>
        <v>15500000</v>
      </c>
    </row>
    <row r="67" spans="1:8" ht="33.75" x14ac:dyDescent="0.2">
      <c r="A67" s="27" t="s">
        <v>60</v>
      </c>
      <c r="B67" s="27"/>
      <c r="C67" s="8" t="s">
        <v>21</v>
      </c>
      <c r="D67" s="8" t="s">
        <v>51</v>
      </c>
      <c r="E67" s="8" t="s">
        <v>136</v>
      </c>
      <c r="F67" s="6"/>
      <c r="G67" s="7">
        <f>SUM(G68)</f>
        <v>15500000</v>
      </c>
    </row>
    <row r="68" spans="1:8" x14ac:dyDescent="0.2">
      <c r="A68" s="27" t="s">
        <v>18</v>
      </c>
      <c r="B68" s="27"/>
      <c r="C68" s="8" t="s">
        <v>61</v>
      </c>
      <c r="D68" s="8" t="s">
        <v>51</v>
      </c>
      <c r="E68" s="8" t="s">
        <v>119</v>
      </c>
      <c r="F68" s="6" t="s">
        <v>19</v>
      </c>
      <c r="G68" s="7">
        <v>15500000</v>
      </c>
    </row>
    <row r="69" spans="1:8" x14ac:dyDescent="0.2">
      <c r="A69" s="27" t="s">
        <v>62</v>
      </c>
      <c r="B69" s="27"/>
      <c r="C69" s="8" t="s">
        <v>21</v>
      </c>
      <c r="D69" s="8" t="s">
        <v>63</v>
      </c>
      <c r="E69" s="8"/>
      <c r="F69" s="6"/>
      <c r="G69" s="7">
        <f>G70</f>
        <v>500000</v>
      </c>
    </row>
    <row r="70" spans="1:8" x14ac:dyDescent="0.2">
      <c r="A70" s="29" t="s">
        <v>11</v>
      </c>
      <c r="B70" s="29"/>
      <c r="C70" s="9" t="s">
        <v>21</v>
      </c>
      <c r="D70" s="9" t="s">
        <v>63</v>
      </c>
      <c r="E70" s="9" t="s">
        <v>103</v>
      </c>
      <c r="F70" s="4"/>
      <c r="G70" s="5">
        <f>G71+G73</f>
        <v>500000</v>
      </c>
    </row>
    <row r="71" spans="1:8" x14ac:dyDescent="0.2">
      <c r="A71" s="27" t="s">
        <v>64</v>
      </c>
      <c r="B71" s="27"/>
      <c r="C71" s="8" t="s">
        <v>21</v>
      </c>
      <c r="D71" s="8" t="s">
        <v>63</v>
      </c>
      <c r="E71" s="8" t="s">
        <v>120</v>
      </c>
      <c r="F71" s="6"/>
      <c r="G71" s="7">
        <f>G72</f>
        <v>400000</v>
      </c>
    </row>
    <row r="72" spans="1:8" x14ac:dyDescent="0.2">
      <c r="A72" s="27" t="s">
        <v>18</v>
      </c>
      <c r="B72" s="27"/>
      <c r="C72" s="8" t="s">
        <v>21</v>
      </c>
      <c r="D72" s="8" t="s">
        <v>63</v>
      </c>
      <c r="E72" s="8" t="s">
        <v>120</v>
      </c>
      <c r="F72" s="6" t="s">
        <v>19</v>
      </c>
      <c r="G72" s="7">
        <v>400000</v>
      </c>
    </row>
    <row r="73" spans="1:8" ht="31.5" x14ac:dyDescent="0.2">
      <c r="A73" s="31" t="s">
        <v>65</v>
      </c>
      <c r="B73" s="31"/>
      <c r="C73" s="9" t="s">
        <v>21</v>
      </c>
      <c r="D73" s="9" t="s">
        <v>63</v>
      </c>
      <c r="E73" s="9" t="s">
        <v>121</v>
      </c>
      <c r="F73" s="4"/>
      <c r="G73" s="5">
        <f>G74</f>
        <v>100000</v>
      </c>
    </row>
    <row r="74" spans="1:8" x14ac:dyDescent="0.2">
      <c r="A74" s="27" t="s">
        <v>18</v>
      </c>
      <c r="B74" s="27"/>
      <c r="C74" s="8" t="s">
        <v>21</v>
      </c>
      <c r="D74" s="8" t="s">
        <v>63</v>
      </c>
      <c r="E74" s="8" t="s">
        <v>121</v>
      </c>
      <c r="F74" s="6" t="s">
        <v>19</v>
      </c>
      <c r="G74" s="7">
        <v>100000</v>
      </c>
      <c r="H74" s="10"/>
    </row>
    <row r="75" spans="1:8" x14ac:dyDescent="0.2">
      <c r="A75" s="26" t="s">
        <v>66</v>
      </c>
      <c r="B75" s="26"/>
      <c r="C75" s="9" t="s">
        <v>67</v>
      </c>
      <c r="D75" s="9" t="s">
        <v>8</v>
      </c>
      <c r="E75" s="9"/>
      <c r="F75" s="4"/>
      <c r="G75" s="5">
        <f>G76+G80+G88+G105</f>
        <v>45647674</v>
      </c>
    </row>
    <row r="76" spans="1:8" x14ac:dyDescent="0.2">
      <c r="A76" s="26" t="s">
        <v>68</v>
      </c>
      <c r="B76" s="26"/>
      <c r="C76" s="9" t="s">
        <v>67</v>
      </c>
      <c r="D76" s="9" t="s">
        <v>7</v>
      </c>
      <c r="E76" s="9"/>
      <c r="F76" s="4"/>
      <c r="G76" s="5">
        <f>G77</f>
        <v>0</v>
      </c>
    </row>
    <row r="77" spans="1:8" x14ac:dyDescent="0.2">
      <c r="A77" s="27" t="s">
        <v>40</v>
      </c>
      <c r="B77" s="27"/>
      <c r="C77" s="8" t="s">
        <v>67</v>
      </c>
      <c r="D77" s="8" t="s">
        <v>7</v>
      </c>
      <c r="E77" s="8" t="s">
        <v>103</v>
      </c>
      <c r="F77" s="6"/>
      <c r="G77" s="7">
        <f>G78</f>
        <v>0</v>
      </c>
    </row>
    <row r="78" spans="1:8" ht="78.75" x14ac:dyDescent="0.2">
      <c r="A78" s="27" t="s">
        <v>69</v>
      </c>
      <c r="B78" s="27"/>
      <c r="C78" s="8" t="s">
        <v>67</v>
      </c>
      <c r="D78" s="8" t="s">
        <v>7</v>
      </c>
      <c r="E78" s="8" t="s">
        <v>122</v>
      </c>
      <c r="F78" s="6"/>
      <c r="G78" s="7">
        <f>SUM(G79)</f>
        <v>0</v>
      </c>
    </row>
    <row r="79" spans="1:8" x14ac:dyDescent="0.2">
      <c r="A79" s="27" t="s">
        <v>18</v>
      </c>
      <c r="B79" s="27"/>
      <c r="C79" s="8" t="s">
        <v>67</v>
      </c>
      <c r="D79" s="8" t="s">
        <v>7</v>
      </c>
      <c r="E79" s="8" t="s">
        <v>122</v>
      </c>
      <c r="F79" s="6" t="s">
        <v>19</v>
      </c>
      <c r="G79" s="7">
        <v>0</v>
      </c>
    </row>
    <row r="80" spans="1:8" x14ac:dyDescent="0.2">
      <c r="A80" s="32" t="s">
        <v>70</v>
      </c>
      <c r="B80" s="32"/>
      <c r="C80" s="9" t="s">
        <v>67</v>
      </c>
      <c r="D80" s="9" t="s">
        <v>10</v>
      </c>
      <c r="E80" s="9"/>
      <c r="F80" s="4"/>
      <c r="G80" s="5">
        <f>G81+G84</f>
        <v>8753784</v>
      </c>
    </row>
    <row r="81" spans="1:8" ht="21" x14ac:dyDescent="0.2">
      <c r="A81" s="26" t="s">
        <v>40</v>
      </c>
      <c r="B81" s="26"/>
      <c r="C81" s="9" t="s">
        <v>67</v>
      </c>
      <c r="D81" s="9" t="s">
        <v>10</v>
      </c>
      <c r="E81" s="9" t="s">
        <v>103</v>
      </c>
      <c r="F81" s="4"/>
      <c r="G81" s="5">
        <f>G82</f>
        <v>2753784</v>
      </c>
    </row>
    <row r="82" spans="1:8" ht="67.5" x14ac:dyDescent="0.2">
      <c r="A82" s="27" t="s">
        <v>71</v>
      </c>
      <c r="B82" s="27"/>
      <c r="C82" s="8" t="s">
        <v>67</v>
      </c>
      <c r="D82" s="8" t="s">
        <v>10</v>
      </c>
      <c r="E82" s="8" t="s">
        <v>123</v>
      </c>
      <c r="F82" s="6"/>
      <c r="G82" s="7">
        <f>G83</f>
        <v>2753784</v>
      </c>
    </row>
    <row r="83" spans="1:8" x14ac:dyDescent="0.2">
      <c r="A83" s="27" t="s">
        <v>18</v>
      </c>
      <c r="B83" s="27"/>
      <c r="C83" s="8" t="s">
        <v>67</v>
      </c>
      <c r="D83" s="8" t="s">
        <v>10</v>
      </c>
      <c r="E83" s="8" t="s">
        <v>123</v>
      </c>
      <c r="F83" s="6" t="s">
        <v>19</v>
      </c>
      <c r="G83" s="40">
        <v>2753784</v>
      </c>
    </row>
    <row r="84" spans="1:8" ht="21" x14ac:dyDescent="0.2">
      <c r="A84" s="30" t="s">
        <v>55</v>
      </c>
      <c r="B84" s="30"/>
      <c r="C84" s="9" t="s">
        <v>67</v>
      </c>
      <c r="D84" s="9" t="s">
        <v>10</v>
      </c>
      <c r="E84" s="9" t="s">
        <v>103</v>
      </c>
      <c r="F84" s="4"/>
      <c r="G84" s="5">
        <f>G85</f>
        <v>6000000</v>
      </c>
    </row>
    <row r="85" spans="1:8" ht="45" x14ac:dyDescent="0.2">
      <c r="A85" s="28" t="s">
        <v>72</v>
      </c>
      <c r="B85" s="28"/>
      <c r="C85" s="8" t="s">
        <v>67</v>
      </c>
      <c r="D85" s="8" t="s">
        <v>10</v>
      </c>
      <c r="E85" s="8" t="s">
        <v>140</v>
      </c>
      <c r="F85" s="6"/>
      <c r="G85" s="7">
        <f>G86+G87</f>
        <v>6000000</v>
      </c>
    </row>
    <row r="86" spans="1:8" ht="22.5" x14ac:dyDescent="0.2">
      <c r="A86" s="27" t="s">
        <v>73</v>
      </c>
      <c r="B86" s="27"/>
      <c r="C86" s="8" t="s">
        <v>67</v>
      </c>
      <c r="D86" s="8" t="s">
        <v>10</v>
      </c>
      <c r="E86" s="8" t="s">
        <v>140</v>
      </c>
      <c r="F86" s="6" t="s">
        <v>74</v>
      </c>
      <c r="G86" s="7">
        <v>0</v>
      </c>
    </row>
    <row r="87" spans="1:8" x14ac:dyDescent="0.2">
      <c r="A87" s="27" t="s">
        <v>18</v>
      </c>
      <c r="B87" s="27"/>
      <c r="C87" s="8" t="s">
        <v>67</v>
      </c>
      <c r="D87" s="8" t="s">
        <v>10</v>
      </c>
      <c r="E87" s="8" t="s">
        <v>140</v>
      </c>
      <c r="F87" s="6" t="s">
        <v>19</v>
      </c>
      <c r="G87" s="7">
        <v>6000000</v>
      </c>
    </row>
    <row r="88" spans="1:8" x14ac:dyDescent="0.2">
      <c r="A88" s="33" t="s">
        <v>75</v>
      </c>
      <c r="B88" s="33"/>
      <c r="C88" s="9" t="s">
        <v>67</v>
      </c>
      <c r="D88" s="9" t="s">
        <v>17</v>
      </c>
      <c r="E88" s="9"/>
      <c r="F88" s="4"/>
      <c r="G88" s="5">
        <f>G89+G94</f>
        <v>36893890</v>
      </c>
    </row>
    <row r="89" spans="1:8" ht="21" x14ac:dyDescent="0.2">
      <c r="A89" s="26" t="s">
        <v>40</v>
      </c>
      <c r="B89" s="26"/>
      <c r="C89" s="9" t="s">
        <v>67</v>
      </c>
      <c r="D89" s="9" t="s">
        <v>17</v>
      </c>
      <c r="E89" s="9" t="s">
        <v>103</v>
      </c>
      <c r="F89" s="4"/>
      <c r="G89" s="5">
        <f>G90+G92</f>
        <v>2085790</v>
      </c>
    </row>
    <row r="90" spans="1:8" ht="33.75" x14ac:dyDescent="0.2">
      <c r="A90" s="27" t="s">
        <v>76</v>
      </c>
      <c r="B90" s="27"/>
      <c r="C90" s="8" t="s">
        <v>67</v>
      </c>
      <c r="D90" s="8" t="s">
        <v>17</v>
      </c>
      <c r="E90" s="8" t="s">
        <v>124</v>
      </c>
      <c r="F90" s="8"/>
      <c r="G90" s="7">
        <f>G91</f>
        <v>1988660</v>
      </c>
      <c r="H90" s="10"/>
    </row>
    <row r="91" spans="1:8" x14ac:dyDescent="0.2">
      <c r="A91" s="27" t="s">
        <v>18</v>
      </c>
      <c r="B91" s="27"/>
      <c r="C91" s="8" t="s">
        <v>67</v>
      </c>
      <c r="D91" s="8" t="s">
        <v>17</v>
      </c>
      <c r="E91" s="8" t="s">
        <v>124</v>
      </c>
      <c r="F91" s="8" t="s">
        <v>19</v>
      </c>
      <c r="G91" s="40">
        <v>1988660</v>
      </c>
    </row>
    <row r="92" spans="1:8" ht="33.75" x14ac:dyDescent="0.2">
      <c r="A92" s="27" t="s">
        <v>77</v>
      </c>
      <c r="B92" s="27"/>
      <c r="C92" s="8" t="s">
        <v>67</v>
      </c>
      <c r="D92" s="8" t="s">
        <v>17</v>
      </c>
      <c r="E92" s="8" t="s">
        <v>125</v>
      </c>
      <c r="F92" s="8"/>
      <c r="G92" s="7">
        <f>G93</f>
        <v>97130</v>
      </c>
    </row>
    <row r="93" spans="1:8" x14ac:dyDescent="0.2">
      <c r="A93" s="27" t="s">
        <v>18</v>
      </c>
      <c r="B93" s="27"/>
      <c r="C93" s="8" t="s">
        <v>67</v>
      </c>
      <c r="D93" s="8" t="s">
        <v>17</v>
      </c>
      <c r="E93" s="8" t="s">
        <v>125</v>
      </c>
      <c r="F93" s="8" t="s">
        <v>19</v>
      </c>
      <c r="G93" s="40">
        <v>97130</v>
      </c>
    </row>
    <row r="94" spans="1:8" ht="21" x14ac:dyDescent="0.2">
      <c r="A94" s="30" t="s">
        <v>55</v>
      </c>
      <c r="B94" s="30"/>
      <c r="C94" s="9" t="s">
        <v>67</v>
      </c>
      <c r="D94" s="9" t="s">
        <v>17</v>
      </c>
      <c r="E94" s="9" t="s">
        <v>103</v>
      </c>
      <c r="F94" s="15"/>
      <c r="G94" s="5">
        <f>G95+G98+G100+G102</f>
        <v>34808100</v>
      </c>
    </row>
    <row r="95" spans="1:8" x14ac:dyDescent="0.2">
      <c r="A95" s="34" t="s">
        <v>78</v>
      </c>
      <c r="B95" s="34"/>
      <c r="C95" s="8" t="s">
        <v>67</v>
      </c>
      <c r="D95" s="8" t="s">
        <v>17</v>
      </c>
      <c r="E95" s="8" t="s">
        <v>126</v>
      </c>
      <c r="F95" s="6"/>
      <c r="G95" s="7">
        <f>SUM(G96:G97)</f>
        <v>14200000</v>
      </c>
    </row>
    <row r="96" spans="1:8" x14ac:dyDescent="0.2">
      <c r="A96" s="27" t="s">
        <v>18</v>
      </c>
      <c r="B96" s="27"/>
      <c r="C96" s="8" t="s">
        <v>67</v>
      </c>
      <c r="D96" s="8" t="s">
        <v>17</v>
      </c>
      <c r="E96" s="8" t="s">
        <v>126</v>
      </c>
      <c r="F96" s="6" t="s">
        <v>19</v>
      </c>
      <c r="G96" s="7">
        <v>10000000</v>
      </c>
      <c r="H96" s="10"/>
    </row>
    <row r="97" spans="1:7" x14ac:dyDescent="0.2">
      <c r="A97" s="27" t="s">
        <v>144</v>
      </c>
      <c r="B97" s="27"/>
      <c r="C97" s="8" t="s">
        <v>67</v>
      </c>
      <c r="D97" s="8" t="s">
        <v>17</v>
      </c>
      <c r="E97" s="8" t="s">
        <v>126</v>
      </c>
      <c r="F97" s="6" t="s">
        <v>143</v>
      </c>
      <c r="G97" s="7">
        <v>4200000</v>
      </c>
    </row>
    <row r="98" spans="1:7" x14ac:dyDescent="0.2">
      <c r="A98" s="35" t="s">
        <v>79</v>
      </c>
      <c r="B98" s="35"/>
      <c r="C98" s="8" t="s">
        <v>67</v>
      </c>
      <c r="D98" s="8" t="s">
        <v>17</v>
      </c>
      <c r="E98" s="8" t="s">
        <v>127</v>
      </c>
      <c r="F98" s="6"/>
      <c r="G98" s="7">
        <f>G99</f>
        <v>1200000</v>
      </c>
    </row>
    <row r="99" spans="1:7" x14ac:dyDescent="0.2">
      <c r="A99" s="27" t="s">
        <v>18</v>
      </c>
      <c r="B99" s="27"/>
      <c r="C99" s="8" t="s">
        <v>67</v>
      </c>
      <c r="D99" s="8" t="s">
        <v>17</v>
      </c>
      <c r="E99" s="8" t="s">
        <v>127</v>
      </c>
      <c r="F99" s="6" t="s">
        <v>19</v>
      </c>
      <c r="G99" s="7">
        <v>1200000</v>
      </c>
    </row>
    <row r="100" spans="1:7" x14ac:dyDescent="0.2">
      <c r="A100" s="27" t="s">
        <v>80</v>
      </c>
      <c r="B100" s="27"/>
      <c r="C100" s="8" t="s">
        <v>67</v>
      </c>
      <c r="D100" s="8" t="s">
        <v>17</v>
      </c>
      <c r="E100" s="8" t="s">
        <v>128</v>
      </c>
      <c r="F100" s="6"/>
      <c r="G100" s="7">
        <f>G101</f>
        <v>500000</v>
      </c>
    </row>
    <row r="101" spans="1:7" x14ac:dyDescent="0.2">
      <c r="A101" s="27" t="s">
        <v>18</v>
      </c>
      <c r="B101" s="27"/>
      <c r="C101" s="8" t="s">
        <v>67</v>
      </c>
      <c r="D101" s="8" t="s">
        <v>17</v>
      </c>
      <c r="E101" s="8" t="s">
        <v>128</v>
      </c>
      <c r="F101" s="6" t="s">
        <v>19</v>
      </c>
      <c r="G101" s="7">
        <v>500000</v>
      </c>
    </row>
    <row r="102" spans="1:7" x14ac:dyDescent="0.2">
      <c r="A102" s="27" t="s">
        <v>81</v>
      </c>
      <c r="B102" s="27"/>
      <c r="C102" s="8" t="s">
        <v>67</v>
      </c>
      <c r="D102" s="8" t="s">
        <v>17</v>
      </c>
      <c r="E102" s="8" t="s">
        <v>129</v>
      </c>
      <c r="F102" s="6"/>
      <c r="G102" s="7">
        <f>SUM(G103:G104)</f>
        <v>18908100</v>
      </c>
    </row>
    <row r="103" spans="1:7" ht="22.5" x14ac:dyDescent="0.2">
      <c r="A103" s="27" t="s">
        <v>73</v>
      </c>
      <c r="B103" s="27"/>
      <c r="C103" s="8" t="s">
        <v>67</v>
      </c>
      <c r="D103" s="8" t="s">
        <v>17</v>
      </c>
      <c r="E103" s="8" t="s">
        <v>129</v>
      </c>
      <c r="F103" s="6" t="s">
        <v>74</v>
      </c>
      <c r="G103" s="7">
        <v>0</v>
      </c>
    </row>
    <row r="104" spans="1:7" x14ac:dyDescent="0.2">
      <c r="A104" s="27" t="s">
        <v>18</v>
      </c>
      <c r="B104" s="27"/>
      <c r="C104" s="8" t="s">
        <v>67</v>
      </c>
      <c r="D104" s="8" t="s">
        <v>17</v>
      </c>
      <c r="E104" s="8" t="s">
        <v>129</v>
      </c>
      <c r="F104" s="6" t="s">
        <v>19</v>
      </c>
      <c r="G104" s="7">
        <v>18908100</v>
      </c>
    </row>
    <row r="105" spans="1:7" ht="22.5" x14ac:dyDescent="0.2">
      <c r="A105" s="35" t="s">
        <v>82</v>
      </c>
      <c r="B105" s="35"/>
      <c r="C105" s="8" t="s">
        <v>67</v>
      </c>
      <c r="D105" s="8" t="s">
        <v>67</v>
      </c>
      <c r="E105" s="8"/>
      <c r="F105" s="6"/>
      <c r="G105" s="7">
        <f>SUM(G106)</f>
        <v>0</v>
      </c>
    </row>
    <row r="106" spans="1:7" ht="21" x14ac:dyDescent="0.2">
      <c r="A106" s="29" t="s">
        <v>83</v>
      </c>
      <c r="B106" s="29"/>
      <c r="C106" s="9" t="s">
        <v>67</v>
      </c>
      <c r="D106" s="9" t="s">
        <v>67</v>
      </c>
      <c r="E106" s="9" t="s">
        <v>103</v>
      </c>
      <c r="F106" s="4"/>
      <c r="G106" s="5">
        <f>SUM(G110+G107)</f>
        <v>0</v>
      </c>
    </row>
    <row r="107" spans="1:7" ht="21" x14ac:dyDescent="0.2">
      <c r="A107" s="26" t="s">
        <v>40</v>
      </c>
      <c r="B107" s="26"/>
      <c r="C107" s="9" t="s">
        <v>67</v>
      </c>
      <c r="D107" s="9" t="s">
        <v>67</v>
      </c>
      <c r="E107" s="9" t="s">
        <v>130</v>
      </c>
      <c r="F107" s="4"/>
      <c r="G107" s="5">
        <f>SUM(G108)</f>
        <v>0</v>
      </c>
    </row>
    <row r="108" spans="1:7" ht="67.5" x14ac:dyDescent="0.2">
      <c r="A108" s="27" t="s">
        <v>104</v>
      </c>
      <c r="B108" s="27"/>
      <c r="C108" s="8" t="s">
        <v>67</v>
      </c>
      <c r="D108" s="8" t="s">
        <v>67</v>
      </c>
      <c r="E108" s="8" t="s">
        <v>131</v>
      </c>
      <c r="F108" s="6"/>
      <c r="G108" s="7">
        <f>SUM(G109)</f>
        <v>0</v>
      </c>
    </row>
    <row r="109" spans="1:7" ht="33.75" x14ac:dyDescent="0.2">
      <c r="A109" s="35" t="s">
        <v>85</v>
      </c>
      <c r="B109" s="35"/>
      <c r="C109" s="8" t="s">
        <v>67</v>
      </c>
      <c r="D109" s="8" t="s">
        <v>67</v>
      </c>
      <c r="E109" s="8" t="s">
        <v>131</v>
      </c>
      <c r="F109" s="6" t="s">
        <v>86</v>
      </c>
      <c r="G109" s="7">
        <v>0</v>
      </c>
    </row>
    <row r="110" spans="1:7" ht="21" x14ac:dyDescent="0.2">
      <c r="A110" s="30" t="s">
        <v>55</v>
      </c>
      <c r="B110" s="30"/>
      <c r="C110" s="9" t="s">
        <v>67</v>
      </c>
      <c r="D110" s="9" t="s">
        <v>67</v>
      </c>
      <c r="E110" s="9" t="s">
        <v>103</v>
      </c>
      <c r="F110" s="4"/>
      <c r="G110" s="5">
        <f>G111</f>
        <v>0</v>
      </c>
    </row>
    <row r="111" spans="1:7" x14ac:dyDescent="0.2">
      <c r="A111" s="28" t="s">
        <v>84</v>
      </c>
      <c r="B111" s="28"/>
      <c r="C111" s="8" t="s">
        <v>67</v>
      </c>
      <c r="D111" s="8" t="s">
        <v>67</v>
      </c>
      <c r="E111" s="8" t="s">
        <v>131</v>
      </c>
      <c r="F111" s="6"/>
      <c r="G111" s="7">
        <v>0</v>
      </c>
    </row>
    <row r="112" spans="1:7" ht="33.75" x14ac:dyDescent="0.2">
      <c r="A112" s="35" t="s">
        <v>85</v>
      </c>
      <c r="B112" s="35"/>
      <c r="C112" s="8" t="s">
        <v>67</v>
      </c>
      <c r="D112" s="8" t="s">
        <v>67</v>
      </c>
      <c r="E112" s="8" t="s">
        <v>131</v>
      </c>
      <c r="F112" s="6" t="s">
        <v>86</v>
      </c>
      <c r="G112" s="7">
        <v>0</v>
      </c>
    </row>
    <row r="113" spans="1:7" x14ac:dyDescent="0.2">
      <c r="A113" s="32" t="s">
        <v>155</v>
      </c>
      <c r="B113" s="32"/>
      <c r="C113" s="9" t="s">
        <v>108</v>
      </c>
      <c r="D113" s="9" t="s">
        <v>8</v>
      </c>
      <c r="E113" s="9"/>
      <c r="F113" s="4"/>
      <c r="G113" s="5">
        <f>SUM(G114)</f>
        <v>500000</v>
      </c>
    </row>
    <row r="114" spans="1:7" x14ac:dyDescent="0.2">
      <c r="A114" s="35" t="s">
        <v>153</v>
      </c>
      <c r="B114" s="35"/>
      <c r="C114" s="8" t="s">
        <v>108</v>
      </c>
      <c r="D114" s="8" t="s">
        <v>108</v>
      </c>
      <c r="E114" s="8" t="s">
        <v>154</v>
      </c>
      <c r="F114" s="6"/>
      <c r="G114" s="7">
        <f>SUM(G115)</f>
        <v>500000</v>
      </c>
    </row>
    <row r="115" spans="1:7" ht="22.5" x14ac:dyDescent="0.2">
      <c r="A115" s="35" t="s">
        <v>159</v>
      </c>
      <c r="B115" s="35"/>
      <c r="C115" s="8" t="s">
        <v>108</v>
      </c>
      <c r="D115" s="8" t="s">
        <v>67</v>
      </c>
      <c r="E115" s="8" t="s">
        <v>160</v>
      </c>
      <c r="F115" s="6" t="s">
        <v>152</v>
      </c>
      <c r="G115" s="7">
        <f>SUM(G116)</f>
        <v>500000</v>
      </c>
    </row>
    <row r="116" spans="1:7" x14ac:dyDescent="0.2">
      <c r="A116" s="35" t="s">
        <v>18</v>
      </c>
      <c r="B116" s="35"/>
      <c r="C116" s="8" t="s">
        <v>108</v>
      </c>
      <c r="D116" s="8" t="s">
        <v>67</v>
      </c>
      <c r="E116" s="8" t="s">
        <v>160</v>
      </c>
      <c r="F116" s="6" t="s">
        <v>19</v>
      </c>
      <c r="G116" s="7">
        <v>500000</v>
      </c>
    </row>
    <row r="117" spans="1:7" x14ac:dyDescent="0.2">
      <c r="A117" s="33" t="s">
        <v>88</v>
      </c>
      <c r="B117" s="33"/>
      <c r="C117" s="9" t="s">
        <v>89</v>
      </c>
      <c r="D117" s="9" t="s">
        <v>8</v>
      </c>
      <c r="E117" s="9"/>
      <c r="F117" s="4"/>
      <c r="G117" s="5">
        <f>G118</f>
        <v>500000</v>
      </c>
    </row>
    <row r="118" spans="1:7" x14ac:dyDescent="0.2">
      <c r="A118" s="27" t="s">
        <v>90</v>
      </c>
      <c r="B118" s="27"/>
      <c r="C118" s="8" t="s">
        <v>89</v>
      </c>
      <c r="D118" s="8" t="s">
        <v>21</v>
      </c>
      <c r="E118" s="8" t="s">
        <v>103</v>
      </c>
      <c r="F118" s="6" t="s">
        <v>152</v>
      </c>
      <c r="G118" s="7">
        <f>G119</f>
        <v>500000</v>
      </c>
    </row>
    <row r="119" spans="1:7" ht="22.5" x14ac:dyDescent="0.2">
      <c r="A119" s="28" t="s">
        <v>87</v>
      </c>
      <c r="B119" s="28"/>
      <c r="C119" s="8" t="s">
        <v>89</v>
      </c>
      <c r="D119" s="8" t="s">
        <v>21</v>
      </c>
      <c r="E119" s="8" t="s">
        <v>132</v>
      </c>
      <c r="F119" s="6" t="s">
        <v>152</v>
      </c>
      <c r="G119" s="7">
        <f>G120</f>
        <v>500000</v>
      </c>
    </row>
    <row r="120" spans="1:7" x14ac:dyDescent="0.2">
      <c r="A120" s="27" t="s">
        <v>18</v>
      </c>
      <c r="B120" s="27"/>
      <c r="C120" s="8" t="s">
        <v>89</v>
      </c>
      <c r="D120" s="8" t="s">
        <v>21</v>
      </c>
      <c r="E120" s="8" t="s">
        <v>132</v>
      </c>
      <c r="F120" s="6" t="s">
        <v>19</v>
      </c>
      <c r="G120" s="7">
        <v>500000</v>
      </c>
    </row>
    <row r="121" spans="1:7" x14ac:dyDescent="0.2">
      <c r="A121" s="26" t="s">
        <v>91</v>
      </c>
      <c r="B121" s="26"/>
      <c r="C121" s="9" t="s">
        <v>54</v>
      </c>
      <c r="D121" s="9" t="s">
        <v>8</v>
      </c>
      <c r="E121" s="9"/>
      <c r="F121" s="4"/>
      <c r="G121" s="5">
        <f>SUM(G122)</f>
        <v>1300000</v>
      </c>
    </row>
    <row r="122" spans="1:7" ht="56.25" x14ac:dyDescent="0.2">
      <c r="A122" s="27" t="s">
        <v>92</v>
      </c>
      <c r="B122" s="27"/>
      <c r="C122" s="8" t="s">
        <v>54</v>
      </c>
      <c r="D122" s="8" t="s">
        <v>17</v>
      </c>
      <c r="E122" s="8" t="s">
        <v>133</v>
      </c>
      <c r="F122" s="6"/>
      <c r="G122" s="7">
        <f>SUM(G123:G123)</f>
        <v>1300000</v>
      </c>
    </row>
    <row r="123" spans="1:7" ht="22.5" x14ac:dyDescent="0.2">
      <c r="A123" s="27" t="s">
        <v>100</v>
      </c>
      <c r="B123" s="27"/>
      <c r="C123" s="8" t="s">
        <v>54</v>
      </c>
      <c r="D123" s="8" t="s">
        <v>17</v>
      </c>
      <c r="E123" s="8" t="s">
        <v>133</v>
      </c>
      <c r="F123" s="6" t="s">
        <v>145</v>
      </c>
      <c r="G123" s="7">
        <v>1300000</v>
      </c>
    </row>
    <row r="124" spans="1:7" x14ac:dyDescent="0.2">
      <c r="A124" s="26" t="s">
        <v>93</v>
      </c>
      <c r="B124" s="26"/>
      <c r="C124" s="9" t="s">
        <v>34</v>
      </c>
      <c r="D124" s="9" t="s">
        <v>8</v>
      </c>
      <c r="E124" s="9"/>
      <c r="F124" s="4"/>
      <c r="G124" s="5">
        <f>SUM(G129,G125)</f>
        <v>4000000</v>
      </c>
    </row>
    <row r="125" spans="1:7" x14ac:dyDescent="0.2">
      <c r="A125" s="27" t="s">
        <v>94</v>
      </c>
      <c r="B125" s="27"/>
      <c r="C125" s="8" t="s">
        <v>34</v>
      </c>
      <c r="D125" s="8" t="s">
        <v>10</v>
      </c>
      <c r="E125" s="8" t="s">
        <v>141</v>
      </c>
      <c r="F125" s="6"/>
      <c r="G125" s="7">
        <f>SUM(G126)</f>
        <v>3650000</v>
      </c>
    </row>
    <row r="126" spans="1:7" ht="21" x14ac:dyDescent="0.2">
      <c r="A126" s="29" t="s">
        <v>55</v>
      </c>
      <c r="B126" s="29"/>
      <c r="C126" s="9" t="s">
        <v>34</v>
      </c>
      <c r="D126" s="9" t="s">
        <v>10</v>
      </c>
      <c r="E126" s="9" t="s">
        <v>103</v>
      </c>
      <c r="F126" s="4"/>
      <c r="G126" s="5">
        <f>SUM(G127)</f>
        <v>3650000</v>
      </c>
    </row>
    <row r="127" spans="1:7" ht="21" x14ac:dyDescent="0.2">
      <c r="A127" s="29" t="s">
        <v>95</v>
      </c>
      <c r="B127" s="29"/>
      <c r="C127" s="9" t="s">
        <v>34</v>
      </c>
      <c r="D127" s="9" t="s">
        <v>10</v>
      </c>
      <c r="E127" s="9" t="s">
        <v>134</v>
      </c>
      <c r="F127" s="4"/>
      <c r="G127" s="5">
        <f>SUM(G128:G128)</f>
        <v>3650000</v>
      </c>
    </row>
    <row r="128" spans="1:7" x14ac:dyDescent="0.2">
      <c r="A128" s="27" t="s">
        <v>96</v>
      </c>
      <c r="B128" s="27"/>
      <c r="C128" s="8" t="s">
        <v>34</v>
      </c>
      <c r="D128" s="8" t="s">
        <v>10</v>
      </c>
      <c r="E128" s="8" t="s">
        <v>134</v>
      </c>
      <c r="F128" s="6" t="s">
        <v>19</v>
      </c>
      <c r="G128" s="7">
        <v>3650000</v>
      </c>
    </row>
    <row r="129" spans="1:7" x14ac:dyDescent="0.2">
      <c r="A129" s="27" t="s">
        <v>151</v>
      </c>
      <c r="B129" s="27"/>
      <c r="C129" s="8" t="s">
        <v>34</v>
      </c>
      <c r="D129" s="8" t="s">
        <v>67</v>
      </c>
      <c r="E129" s="8" t="s">
        <v>134</v>
      </c>
      <c r="F129" s="6" t="s">
        <v>152</v>
      </c>
      <c r="G129" s="7">
        <v>350000</v>
      </c>
    </row>
    <row r="130" spans="1:7" x14ac:dyDescent="0.2">
      <c r="A130" s="27" t="s">
        <v>96</v>
      </c>
      <c r="B130" s="27"/>
      <c r="C130" s="8" t="s">
        <v>34</v>
      </c>
      <c r="D130" s="8" t="s">
        <v>67</v>
      </c>
      <c r="E130" s="8" t="s">
        <v>134</v>
      </c>
      <c r="F130" s="6" t="s">
        <v>19</v>
      </c>
      <c r="G130" s="7">
        <v>230000</v>
      </c>
    </row>
    <row r="131" spans="1:7" x14ac:dyDescent="0.2">
      <c r="A131" s="27" t="s">
        <v>144</v>
      </c>
      <c r="B131" s="27"/>
      <c r="C131" s="8" t="s">
        <v>34</v>
      </c>
      <c r="D131" s="8" t="s">
        <v>67</v>
      </c>
      <c r="E131" s="8" t="s">
        <v>134</v>
      </c>
      <c r="F131" s="6" t="s">
        <v>143</v>
      </c>
      <c r="G131" s="7">
        <v>120000</v>
      </c>
    </row>
    <row r="132" spans="1:7" x14ac:dyDescent="0.2">
      <c r="A132" s="26" t="s">
        <v>97</v>
      </c>
      <c r="B132" s="26"/>
      <c r="C132" s="9"/>
      <c r="D132" s="9"/>
      <c r="E132" s="9"/>
      <c r="F132" s="4"/>
      <c r="G132" s="5">
        <f>SUM(G124+G121+G117+G113+G75+G61+G50+G41+G7)</f>
        <v>103203683</v>
      </c>
    </row>
  </sheetData>
  <mergeCells count="7">
    <mergeCell ref="G4:G5"/>
    <mergeCell ref="A4:A5"/>
    <mergeCell ref="C1:G1"/>
    <mergeCell ref="A2:G2"/>
    <mergeCell ref="A3:E3"/>
    <mergeCell ref="F3:G3"/>
    <mergeCell ref="B4:F4"/>
  </mergeCells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2"/>
  <sheetViews>
    <sheetView tabSelected="1" topLeftCell="A88" workbookViewId="0">
      <selection activeCell="J2" sqref="J2"/>
    </sheetView>
  </sheetViews>
  <sheetFormatPr defaultColWidth="9" defaultRowHeight="12.75" x14ac:dyDescent="0.2"/>
  <cols>
    <col min="1" max="1" width="41.7109375" customWidth="1"/>
    <col min="2" max="3" width="3.42578125" customWidth="1"/>
    <col min="4" max="4" width="3.140625" customWidth="1"/>
    <col min="5" max="5" width="11" customWidth="1"/>
    <col min="6" max="6" width="3.85546875" customWidth="1"/>
    <col min="7" max="8" width="10.85546875" customWidth="1"/>
  </cols>
  <sheetData>
    <row r="1" spans="1:8" ht="93.6" customHeight="1" x14ac:dyDescent="0.2">
      <c r="A1" s="1"/>
      <c r="B1" s="1"/>
      <c r="C1" s="42" t="s">
        <v>165</v>
      </c>
      <c r="D1" s="42"/>
      <c r="E1" s="42"/>
      <c r="F1" s="42"/>
      <c r="G1" s="42"/>
      <c r="H1" s="42"/>
    </row>
    <row r="2" spans="1:8" ht="28.9" customHeight="1" x14ac:dyDescent="0.2">
      <c r="A2" s="43" t="s">
        <v>148</v>
      </c>
      <c r="B2" s="43"/>
      <c r="C2" s="43"/>
      <c r="D2" s="43"/>
      <c r="E2" s="43"/>
      <c r="F2" s="43"/>
      <c r="G2" s="43"/>
      <c r="H2" s="43"/>
    </row>
    <row r="3" spans="1:8" ht="9" customHeight="1" x14ac:dyDescent="0.2">
      <c r="A3" s="49"/>
      <c r="B3" s="49"/>
      <c r="C3" s="49"/>
      <c r="D3" s="49"/>
      <c r="E3" s="49"/>
      <c r="F3" s="50"/>
      <c r="G3" s="51"/>
    </row>
    <row r="4" spans="1:8" ht="19.899999999999999" customHeight="1" x14ac:dyDescent="0.2">
      <c r="A4" s="48" t="s">
        <v>0</v>
      </c>
      <c r="B4" s="53" t="s">
        <v>1</v>
      </c>
      <c r="C4" s="54"/>
      <c r="D4" s="54"/>
      <c r="E4" s="54"/>
      <c r="F4" s="55"/>
      <c r="G4" s="48" t="s">
        <v>147</v>
      </c>
      <c r="H4" s="48" t="s">
        <v>161</v>
      </c>
    </row>
    <row r="5" spans="1:8" ht="57.6" customHeight="1" x14ac:dyDescent="0.2">
      <c r="A5" s="52"/>
      <c r="B5" s="11" t="s">
        <v>99</v>
      </c>
      <c r="C5" s="2" t="s">
        <v>2</v>
      </c>
      <c r="D5" s="3" t="s">
        <v>3</v>
      </c>
      <c r="E5" s="3" t="s">
        <v>4</v>
      </c>
      <c r="F5" s="3" t="s">
        <v>5</v>
      </c>
      <c r="G5" s="48"/>
      <c r="H5" s="48"/>
    </row>
    <row r="6" spans="1:8" x14ac:dyDescent="0.2">
      <c r="A6" s="13"/>
      <c r="B6" s="16">
        <v>906</v>
      </c>
      <c r="C6" s="2"/>
      <c r="D6" s="3"/>
      <c r="E6" s="3"/>
      <c r="F6" s="3"/>
      <c r="G6" s="12"/>
      <c r="H6" s="12"/>
    </row>
    <row r="7" spans="1:8" ht="12.75" customHeight="1" x14ac:dyDescent="0.2">
      <c r="A7" s="19" t="s">
        <v>6</v>
      </c>
      <c r="B7" s="19"/>
      <c r="C7" s="4" t="s">
        <v>7</v>
      </c>
      <c r="D7" s="4" t="s">
        <v>8</v>
      </c>
      <c r="E7" s="4"/>
      <c r="F7" s="4"/>
      <c r="G7" s="5">
        <f>SUM(G8+G13+G15+G32+G26+G29)</f>
        <v>29082744</v>
      </c>
      <c r="H7" s="5">
        <f>SUM(H8+H13+H15+H32+H26+H29)</f>
        <v>29082744</v>
      </c>
    </row>
    <row r="8" spans="1:8" ht="23.25" customHeight="1" x14ac:dyDescent="0.2">
      <c r="A8" s="20" t="s">
        <v>9</v>
      </c>
      <c r="B8" s="20"/>
      <c r="C8" s="6" t="s">
        <v>7</v>
      </c>
      <c r="D8" s="6" t="s">
        <v>10</v>
      </c>
      <c r="E8" s="6"/>
      <c r="F8" s="6"/>
      <c r="G8" s="5">
        <f>SUM(G9)</f>
        <v>2268700</v>
      </c>
      <c r="H8" s="5">
        <f>SUM(H9)</f>
        <v>2268700</v>
      </c>
    </row>
    <row r="9" spans="1:8" x14ac:dyDescent="0.2">
      <c r="A9" s="21" t="s">
        <v>11</v>
      </c>
      <c r="B9" s="21"/>
      <c r="C9" s="6" t="s">
        <v>7</v>
      </c>
      <c r="D9" s="6" t="s">
        <v>10</v>
      </c>
      <c r="E9" s="6" t="s">
        <v>103</v>
      </c>
      <c r="F9" s="6"/>
      <c r="G9" s="7">
        <f>SUM(G10)</f>
        <v>2268700</v>
      </c>
      <c r="H9" s="7">
        <f>SUM(H10)</f>
        <v>2268700</v>
      </c>
    </row>
    <row r="10" spans="1:8" ht="12.75" customHeight="1" x14ac:dyDescent="0.2">
      <c r="A10" s="20" t="s">
        <v>12</v>
      </c>
      <c r="B10" s="20"/>
      <c r="C10" s="6" t="s">
        <v>7</v>
      </c>
      <c r="D10" s="6" t="s">
        <v>10</v>
      </c>
      <c r="E10" s="6" t="s">
        <v>110</v>
      </c>
      <c r="F10" s="6"/>
      <c r="G10" s="7">
        <f>SUM(G11:G12)</f>
        <v>2268700</v>
      </c>
      <c r="H10" s="7">
        <f>SUM(H11:H12)</f>
        <v>2268700</v>
      </c>
    </row>
    <row r="11" spans="1:8" ht="22.5" x14ac:dyDescent="0.2">
      <c r="A11" s="20" t="s">
        <v>13</v>
      </c>
      <c r="B11" s="20"/>
      <c r="C11" s="6" t="s">
        <v>7</v>
      </c>
      <c r="D11" s="6" t="s">
        <v>10</v>
      </c>
      <c r="E11" s="6" t="s">
        <v>110</v>
      </c>
      <c r="F11" s="6" t="s">
        <v>14</v>
      </c>
      <c r="G11" s="7">
        <v>1743400</v>
      </c>
      <c r="H11" s="7">
        <v>1743400</v>
      </c>
    </row>
    <row r="12" spans="1:8" ht="33.75" x14ac:dyDescent="0.2">
      <c r="A12" s="20" t="s">
        <v>101</v>
      </c>
      <c r="B12" s="20"/>
      <c r="C12" s="6" t="s">
        <v>7</v>
      </c>
      <c r="D12" s="6" t="s">
        <v>10</v>
      </c>
      <c r="E12" s="6" t="s">
        <v>110</v>
      </c>
      <c r="F12" s="6" t="s">
        <v>15</v>
      </c>
      <c r="G12" s="7">
        <v>525300</v>
      </c>
      <c r="H12" s="7">
        <v>525300</v>
      </c>
    </row>
    <row r="13" spans="1:8" ht="33.75" x14ac:dyDescent="0.2">
      <c r="A13" s="20" t="s">
        <v>16</v>
      </c>
      <c r="B13" s="20"/>
      <c r="C13" s="6" t="s">
        <v>7</v>
      </c>
      <c r="D13" s="6" t="s">
        <v>17</v>
      </c>
      <c r="E13" s="6"/>
      <c r="F13" s="6"/>
      <c r="G13" s="5">
        <f>SUM(G14)</f>
        <v>250000</v>
      </c>
      <c r="H13" s="5">
        <f>SUM(H14)</f>
        <v>250000</v>
      </c>
    </row>
    <row r="14" spans="1:8" x14ac:dyDescent="0.2">
      <c r="A14" s="20" t="s">
        <v>18</v>
      </c>
      <c r="B14" s="20"/>
      <c r="C14" s="6" t="s">
        <v>7</v>
      </c>
      <c r="D14" s="6" t="s">
        <v>17</v>
      </c>
      <c r="E14" s="6" t="s">
        <v>111</v>
      </c>
      <c r="F14" s="6" t="s">
        <v>19</v>
      </c>
      <c r="G14" s="7">
        <v>250000</v>
      </c>
      <c r="H14" s="7">
        <v>250000</v>
      </c>
    </row>
    <row r="15" spans="1:8" x14ac:dyDescent="0.2">
      <c r="A15" s="20" t="s">
        <v>20</v>
      </c>
      <c r="B15" s="20"/>
      <c r="C15" s="6" t="s">
        <v>7</v>
      </c>
      <c r="D15" s="6" t="s">
        <v>21</v>
      </c>
      <c r="E15" s="6"/>
      <c r="F15" s="6"/>
      <c r="G15" s="5">
        <f>SUM(G16)</f>
        <v>25061000</v>
      </c>
      <c r="H15" s="5">
        <f>SUM(H16)</f>
        <v>25061000</v>
      </c>
    </row>
    <row r="16" spans="1:8" ht="22.5" x14ac:dyDescent="0.2">
      <c r="A16" s="21" t="s">
        <v>22</v>
      </c>
      <c r="B16" s="21"/>
      <c r="C16" s="6" t="s">
        <v>23</v>
      </c>
      <c r="D16" s="6" t="s">
        <v>21</v>
      </c>
      <c r="E16" s="6" t="s">
        <v>111</v>
      </c>
      <c r="F16" s="6"/>
      <c r="G16" s="7">
        <f>SUM(G17:G23)</f>
        <v>25061000</v>
      </c>
      <c r="H16" s="7">
        <f>SUM(H17:H23)</f>
        <v>25061000</v>
      </c>
    </row>
    <row r="17" spans="1:8" ht="22.5" x14ac:dyDescent="0.2">
      <c r="A17" s="20" t="s">
        <v>13</v>
      </c>
      <c r="B17" s="20"/>
      <c r="C17" s="6" t="s">
        <v>7</v>
      </c>
      <c r="D17" s="6" t="s">
        <v>21</v>
      </c>
      <c r="E17" s="6" t="s">
        <v>111</v>
      </c>
      <c r="F17" s="6" t="s">
        <v>14</v>
      </c>
      <c r="G17" s="7">
        <v>16502000</v>
      </c>
      <c r="H17" s="7">
        <v>16502000</v>
      </c>
    </row>
    <row r="18" spans="1:8" ht="33.75" x14ac:dyDescent="0.2">
      <c r="A18" s="20" t="s">
        <v>24</v>
      </c>
      <c r="B18" s="20"/>
      <c r="C18" s="6" t="s">
        <v>7</v>
      </c>
      <c r="D18" s="6" t="s">
        <v>21</v>
      </c>
      <c r="E18" s="6" t="s">
        <v>111</v>
      </c>
      <c r="F18" s="6" t="s">
        <v>25</v>
      </c>
      <c r="G18" s="7">
        <v>70000</v>
      </c>
      <c r="H18" s="7">
        <v>70000</v>
      </c>
    </row>
    <row r="19" spans="1:8" ht="33.75" x14ac:dyDescent="0.2">
      <c r="A19" s="20" t="s">
        <v>101</v>
      </c>
      <c r="B19" s="20"/>
      <c r="C19" s="6" t="s">
        <v>7</v>
      </c>
      <c r="D19" s="6" t="s">
        <v>21</v>
      </c>
      <c r="E19" s="6" t="s">
        <v>111</v>
      </c>
      <c r="F19" s="6" t="s">
        <v>15</v>
      </c>
      <c r="G19" s="7">
        <v>4939000</v>
      </c>
      <c r="H19" s="7">
        <v>4939000</v>
      </c>
    </row>
    <row r="20" spans="1:8" ht="22.5" x14ac:dyDescent="0.2">
      <c r="A20" s="20" t="s">
        <v>26</v>
      </c>
      <c r="B20" s="20"/>
      <c r="C20" s="6" t="s">
        <v>7</v>
      </c>
      <c r="D20" s="6" t="s">
        <v>21</v>
      </c>
      <c r="E20" s="6" t="s">
        <v>111</v>
      </c>
      <c r="F20" s="6" t="s">
        <v>27</v>
      </c>
      <c r="G20" s="7">
        <v>1000000</v>
      </c>
      <c r="H20" s="7">
        <v>1000000</v>
      </c>
    </row>
    <row r="21" spans="1:8" x14ac:dyDescent="0.2">
      <c r="A21" s="20" t="s">
        <v>18</v>
      </c>
      <c r="B21" s="20"/>
      <c r="C21" s="6" t="s">
        <v>7</v>
      </c>
      <c r="D21" s="6" t="s">
        <v>21</v>
      </c>
      <c r="E21" s="6" t="s">
        <v>111</v>
      </c>
      <c r="F21" s="6" t="s">
        <v>19</v>
      </c>
      <c r="G21" s="7">
        <v>2200000</v>
      </c>
      <c r="H21" s="7">
        <v>2200000</v>
      </c>
    </row>
    <row r="22" spans="1:8" x14ac:dyDescent="0.2">
      <c r="A22" s="20" t="s">
        <v>144</v>
      </c>
      <c r="B22" s="20"/>
      <c r="C22" s="6" t="s">
        <v>7</v>
      </c>
      <c r="D22" s="6" t="s">
        <v>21</v>
      </c>
      <c r="E22" s="6" t="s">
        <v>111</v>
      </c>
      <c r="F22" s="6" t="s">
        <v>143</v>
      </c>
      <c r="G22" s="7">
        <v>170000</v>
      </c>
      <c r="H22" s="7">
        <v>170000</v>
      </c>
    </row>
    <row r="23" spans="1:8" ht="21" x14ac:dyDescent="0.2">
      <c r="A23" s="22" t="s">
        <v>28</v>
      </c>
      <c r="B23" s="22"/>
      <c r="C23" s="4" t="s">
        <v>7</v>
      </c>
      <c r="D23" s="4" t="s">
        <v>21</v>
      </c>
      <c r="E23" s="4" t="s">
        <v>111</v>
      </c>
      <c r="F23" s="4"/>
      <c r="G23" s="5">
        <f>G24+G25</f>
        <v>180000</v>
      </c>
      <c r="H23" s="5">
        <f>H24+H25</f>
        <v>180000</v>
      </c>
    </row>
    <row r="24" spans="1:8" ht="22.5" x14ac:dyDescent="0.2">
      <c r="A24" s="23" t="s">
        <v>29</v>
      </c>
      <c r="B24" s="23"/>
      <c r="C24" s="6" t="s">
        <v>7</v>
      </c>
      <c r="D24" s="6" t="s">
        <v>21</v>
      </c>
      <c r="E24" s="6" t="s">
        <v>135</v>
      </c>
      <c r="F24" s="6" t="s">
        <v>30</v>
      </c>
      <c r="G24" s="7">
        <v>50000</v>
      </c>
      <c r="H24" s="7">
        <v>50000</v>
      </c>
    </row>
    <row r="25" spans="1:8" x14ac:dyDescent="0.2">
      <c r="A25" s="24" t="s">
        <v>31</v>
      </c>
      <c r="B25" s="24"/>
      <c r="C25" s="6" t="s">
        <v>7</v>
      </c>
      <c r="D25" s="6" t="s">
        <v>21</v>
      </c>
      <c r="E25" s="6" t="s">
        <v>111</v>
      </c>
      <c r="F25" s="6" t="s">
        <v>32</v>
      </c>
      <c r="G25" s="7">
        <v>130000</v>
      </c>
      <c r="H25" s="7">
        <v>130000</v>
      </c>
    </row>
    <row r="26" spans="1:8" x14ac:dyDescent="0.2">
      <c r="A26" s="23" t="s">
        <v>105</v>
      </c>
      <c r="B26" s="23"/>
      <c r="C26" s="6" t="s">
        <v>7</v>
      </c>
      <c r="D26" s="6" t="s">
        <v>108</v>
      </c>
      <c r="E26" s="6"/>
      <c r="F26" s="6"/>
      <c r="G26" s="7">
        <f>SUM(G27)</f>
        <v>0</v>
      </c>
      <c r="H26" s="7">
        <f>SUM(H27)</f>
        <v>0</v>
      </c>
    </row>
    <row r="27" spans="1:8" ht="22.5" x14ac:dyDescent="0.2">
      <c r="A27" s="23" t="s">
        <v>106</v>
      </c>
      <c r="B27" s="23"/>
      <c r="C27" s="6" t="s">
        <v>7</v>
      </c>
      <c r="D27" s="6" t="s">
        <v>108</v>
      </c>
      <c r="E27" s="6" t="s">
        <v>139</v>
      </c>
      <c r="F27" s="6" t="s">
        <v>109</v>
      </c>
      <c r="G27" s="7">
        <f>SUM(G28)</f>
        <v>0</v>
      </c>
      <c r="H27" s="7">
        <f>SUM(H28)</f>
        <v>0</v>
      </c>
    </row>
    <row r="28" spans="1:8" ht="45" x14ac:dyDescent="0.2">
      <c r="A28" s="20" t="s">
        <v>107</v>
      </c>
      <c r="B28" s="20"/>
      <c r="C28" s="6" t="s">
        <v>7</v>
      </c>
      <c r="D28" s="6" t="s">
        <v>108</v>
      </c>
      <c r="E28" s="6" t="s">
        <v>139</v>
      </c>
      <c r="F28" s="6" t="s">
        <v>109</v>
      </c>
      <c r="G28" s="7">
        <v>0</v>
      </c>
      <c r="H28" s="7">
        <v>0</v>
      </c>
    </row>
    <row r="29" spans="1:8" x14ac:dyDescent="0.2">
      <c r="A29" s="25" t="s">
        <v>33</v>
      </c>
      <c r="B29" s="25"/>
      <c r="C29" s="4" t="s">
        <v>7</v>
      </c>
      <c r="D29" s="4" t="s">
        <v>34</v>
      </c>
      <c r="E29" s="4"/>
      <c r="F29" s="4"/>
      <c r="G29" s="5">
        <f>SUM(G30)</f>
        <v>500000</v>
      </c>
      <c r="H29" s="5">
        <f>SUM(H30)</f>
        <v>500000</v>
      </c>
    </row>
    <row r="30" spans="1:8" ht="22.5" x14ac:dyDescent="0.2">
      <c r="A30" s="24" t="s">
        <v>35</v>
      </c>
      <c r="B30" s="24"/>
      <c r="C30" s="6" t="s">
        <v>7</v>
      </c>
      <c r="D30" s="6" t="s">
        <v>34</v>
      </c>
      <c r="E30" s="6" t="s">
        <v>112</v>
      </c>
      <c r="F30" s="6"/>
      <c r="G30" s="7">
        <f>SUM(G31)</f>
        <v>500000</v>
      </c>
      <c r="H30" s="7">
        <f>SUM(H31)</f>
        <v>500000</v>
      </c>
    </row>
    <row r="31" spans="1:8" x14ac:dyDescent="0.2">
      <c r="A31" s="24" t="s">
        <v>36</v>
      </c>
      <c r="B31" s="24"/>
      <c r="C31" s="6" t="s">
        <v>7</v>
      </c>
      <c r="D31" s="6" t="s">
        <v>34</v>
      </c>
      <c r="E31" s="6" t="s">
        <v>112</v>
      </c>
      <c r="F31" s="6" t="s">
        <v>37</v>
      </c>
      <c r="G31" s="7">
        <v>500000</v>
      </c>
      <c r="H31" s="7">
        <v>500000</v>
      </c>
    </row>
    <row r="32" spans="1:8" x14ac:dyDescent="0.2">
      <c r="A32" s="19" t="s">
        <v>38</v>
      </c>
      <c r="B32" s="19"/>
      <c r="C32" s="4" t="s">
        <v>7</v>
      </c>
      <c r="D32" s="4" t="s">
        <v>39</v>
      </c>
      <c r="E32" s="4"/>
      <c r="F32" s="4"/>
      <c r="G32" s="5">
        <f>SUM(G33)</f>
        <v>1003044</v>
      </c>
      <c r="H32" s="5">
        <f>SUM(H33)</f>
        <v>1003044</v>
      </c>
    </row>
    <row r="33" spans="1:8" ht="21" x14ac:dyDescent="0.2">
      <c r="A33" s="26" t="s">
        <v>40</v>
      </c>
      <c r="B33" s="26"/>
      <c r="C33" s="4" t="s">
        <v>7</v>
      </c>
      <c r="D33" s="4" t="s">
        <v>39</v>
      </c>
      <c r="E33" s="4" t="s">
        <v>103</v>
      </c>
      <c r="F33" s="4"/>
      <c r="G33" s="5">
        <f>SUM(G34+G36+G38)</f>
        <v>1003044</v>
      </c>
      <c r="H33" s="5">
        <f>SUM(H34+H36+H38)</f>
        <v>1003044</v>
      </c>
    </row>
    <row r="34" spans="1:8" ht="56.25" x14ac:dyDescent="0.2">
      <c r="A34" s="27" t="s">
        <v>102</v>
      </c>
      <c r="B34" s="27"/>
      <c r="C34" s="8" t="s">
        <v>7</v>
      </c>
      <c r="D34" s="8" t="s">
        <v>39</v>
      </c>
      <c r="E34" s="8" t="s">
        <v>113</v>
      </c>
      <c r="F34" s="6"/>
      <c r="G34" s="5">
        <f>SUM(G35)</f>
        <v>0</v>
      </c>
      <c r="H34" s="5">
        <f>SUM(H35)</f>
        <v>0</v>
      </c>
    </row>
    <row r="35" spans="1:8" x14ac:dyDescent="0.2">
      <c r="A35" s="27" t="s">
        <v>41</v>
      </c>
      <c r="B35" s="27"/>
      <c r="C35" s="8" t="s">
        <v>7</v>
      </c>
      <c r="D35" s="8" t="s">
        <v>39</v>
      </c>
      <c r="E35" s="8" t="s">
        <v>113</v>
      </c>
      <c r="F35" s="6" t="s">
        <v>42</v>
      </c>
      <c r="G35" s="7"/>
      <c r="H35" s="7"/>
    </row>
    <row r="36" spans="1:8" ht="33.75" x14ac:dyDescent="0.2">
      <c r="A36" s="27" t="s">
        <v>43</v>
      </c>
      <c r="B36" s="27"/>
      <c r="C36" s="8" t="s">
        <v>7</v>
      </c>
      <c r="D36" s="8" t="s">
        <v>39</v>
      </c>
      <c r="E36" s="8" t="s">
        <v>114</v>
      </c>
      <c r="F36" s="8"/>
      <c r="G36" s="7">
        <f>G37</f>
        <v>3044</v>
      </c>
      <c r="H36" s="7">
        <f>H37</f>
        <v>3044</v>
      </c>
    </row>
    <row r="37" spans="1:8" x14ac:dyDescent="0.2">
      <c r="A37" s="27" t="s">
        <v>18</v>
      </c>
      <c r="B37" s="27"/>
      <c r="C37" s="8" t="s">
        <v>7</v>
      </c>
      <c r="D37" s="8" t="s">
        <v>39</v>
      </c>
      <c r="E37" s="8" t="s">
        <v>115</v>
      </c>
      <c r="F37" s="8" t="s">
        <v>19</v>
      </c>
      <c r="G37" s="41">
        <v>3044</v>
      </c>
      <c r="H37" s="41">
        <v>3044</v>
      </c>
    </row>
    <row r="38" spans="1:8" x14ac:dyDescent="0.2">
      <c r="A38" s="26" t="s">
        <v>11</v>
      </c>
      <c r="B38" s="26"/>
      <c r="C38" s="9" t="s">
        <v>7</v>
      </c>
      <c r="D38" s="9" t="s">
        <v>39</v>
      </c>
      <c r="E38" s="9" t="s">
        <v>103</v>
      </c>
      <c r="F38" s="4"/>
      <c r="G38" s="5">
        <f>G39</f>
        <v>1000000</v>
      </c>
      <c r="H38" s="5">
        <f>H39</f>
        <v>1000000</v>
      </c>
    </row>
    <row r="39" spans="1:8" ht="22.5" x14ac:dyDescent="0.2">
      <c r="A39" s="27" t="s">
        <v>44</v>
      </c>
      <c r="B39" s="27"/>
      <c r="C39" s="8" t="s">
        <v>7</v>
      </c>
      <c r="D39" s="8" t="s">
        <v>39</v>
      </c>
      <c r="E39" s="8" t="s">
        <v>111</v>
      </c>
      <c r="F39" s="6"/>
      <c r="G39" s="7">
        <f>G40</f>
        <v>1000000</v>
      </c>
      <c r="H39" s="7">
        <f>H40</f>
        <v>1000000</v>
      </c>
    </row>
    <row r="40" spans="1:8" x14ac:dyDescent="0.2">
      <c r="A40" s="27" t="s">
        <v>18</v>
      </c>
      <c r="B40" s="27"/>
      <c r="C40" s="8" t="s">
        <v>7</v>
      </c>
      <c r="D40" s="8" t="s">
        <v>39</v>
      </c>
      <c r="E40" s="8" t="s">
        <v>111</v>
      </c>
      <c r="F40" s="6" t="s">
        <v>19</v>
      </c>
      <c r="G40" s="7">
        <v>1000000</v>
      </c>
      <c r="H40" s="7">
        <v>1000000</v>
      </c>
    </row>
    <row r="41" spans="1:8" x14ac:dyDescent="0.2">
      <c r="A41" s="26" t="s">
        <v>45</v>
      </c>
      <c r="B41" s="26"/>
      <c r="C41" s="9" t="s">
        <v>10</v>
      </c>
      <c r="D41" s="9" t="s">
        <v>8</v>
      </c>
      <c r="E41" s="9"/>
      <c r="F41" s="4"/>
      <c r="G41" s="5">
        <f>G42</f>
        <v>688347</v>
      </c>
      <c r="H41" s="5">
        <f>H42</f>
        <v>712702</v>
      </c>
    </row>
    <row r="42" spans="1:8" x14ac:dyDescent="0.2">
      <c r="A42" s="27" t="s">
        <v>46</v>
      </c>
      <c r="B42" s="27"/>
      <c r="C42" s="8" t="s">
        <v>10</v>
      </c>
      <c r="D42" s="8" t="s">
        <v>17</v>
      </c>
      <c r="E42" s="6" t="s">
        <v>141</v>
      </c>
      <c r="F42" s="6"/>
      <c r="G42" s="7">
        <f>SUM(G43)</f>
        <v>688347</v>
      </c>
      <c r="H42" s="7">
        <f>SUM(H43)</f>
        <v>712702</v>
      </c>
    </row>
    <row r="43" spans="1:8" ht="78.75" x14ac:dyDescent="0.2">
      <c r="A43" s="28" t="s">
        <v>47</v>
      </c>
      <c r="B43" s="28"/>
      <c r="C43" s="8" t="s">
        <v>10</v>
      </c>
      <c r="D43" s="8" t="s">
        <v>17</v>
      </c>
      <c r="E43" s="8" t="s">
        <v>103</v>
      </c>
      <c r="F43" s="6"/>
      <c r="G43" s="7">
        <f>SUM(G44)</f>
        <v>688347</v>
      </c>
      <c r="H43" s="7">
        <f>SUM(H44)</f>
        <v>712702</v>
      </c>
    </row>
    <row r="44" spans="1:8" ht="22.5" x14ac:dyDescent="0.2">
      <c r="A44" s="27" t="s">
        <v>48</v>
      </c>
      <c r="B44" s="27"/>
      <c r="C44" s="8" t="s">
        <v>10</v>
      </c>
      <c r="D44" s="8" t="s">
        <v>17</v>
      </c>
      <c r="E44" s="8" t="s">
        <v>116</v>
      </c>
      <c r="F44" s="6"/>
      <c r="G44" s="7">
        <f>SUM(G45:G49)</f>
        <v>688347</v>
      </c>
      <c r="H44" s="7">
        <f>SUM(H45:H49)</f>
        <v>712702</v>
      </c>
    </row>
    <row r="45" spans="1:8" ht="22.5" x14ac:dyDescent="0.2">
      <c r="A45" s="20" t="s">
        <v>13</v>
      </c>
      <c r="B45" s="20"/>
      <c r="C45" s="8" t="s">
        <v>10</v>
      </c>
      <c r="D45" s="8" t="s">
        <v>17</v>
      </c>
      <c r="E45" s="8" t="s">
        <v>116</v>
      </c>
      <c r="F45" s="6" t="s">
        <v>14</v>
      </c>
      <c r="G45" s="7">
        <v>519220</v>
      </c>
      <c r="H45" s="7">
        <v>537590</v>
      </c>
    </row>
    <row r="46" spans="1:8" ht="33.75" x14ac:dyDescent="0.2">
      <c r="A46" s="20" t="s">
        <v>101</v>
      </c>
      <c r="B46" s="20"/>
      <c r="C46" s="8" t="s">
        <v>10</v>
      </c>
      <c r="D46" s="8" t="s">
        <v>17</v>
      </c>
      <c r="E46" s="8" t="s">
        <v>116</v>
      </c>
      <c r="F46" s="6" t="s">
        <v>15</v>
      </c>
      <c r="G46" s="7">
        <v>155049</v>
      </c>
      <c r="H46" s="7">
        <v>161034</v>
      </c>
    </row>
    <row r="47" spans="1:8" ht="22.5" x14ac:dyDescent="0.2">
      <c r="A47" s="20" t="s">
        <v>26</v>
      </c>
      <c r="B47" s="20"/>
      <c r="C47" s="8" t="s">
        <v>10</v>
      </c>
      <c r="D47" s="8" t="s">
        <v>17</v>
      </c>
      <c r="E47" s="8" t="s">
        <v>116</v>
      </c>
      <c r="F47" s="6" t="s">
        <v>27</v>
      </c>
      <c r="G47" s="7">
        <v>7261</v>
      </c>
      <c r="H47" s="7">
        <v>7261</v>
      </c>
    </row>
    <row r="48" spans="1:8" x14ac:dyDescent="0.2">
      <c r="A48" s="27" t="s">
        <v>18</v>
      </c>
      <c r="B48" s="27"/>
      <c r="C48" s="8" t="s">
        <v>10</v>
      </c>
      <c r="D48" s="8" t="s">
        <v>17</v>
      </c>
      <c r="E48" s="8" t="s">
        <v>116</v>
      </c>
      <c r="F48" s="6" t="s">
        <v>19</v>
      </c>
      <c r="G48" s="7">
        <v>3817</v>
      </c>
      <c r="H48" s="7">
        <v>3817</v>
      </c>
    </row>
    <row r="49" spans="1:8" x14ac:dyDescent="0.2">
      <c r="A49" s="27" t="s">
        <v>144</v>
      </c>
      <c r="B49" s="27"/>
      <c r="C49" s="8" t="s">
        <v>10</v>
      </c>
      <c r="D49" s="8" t="s">
        <v>17</v>
      </c>
      <c r="E49" s="8" t="s">
        <v>116</v>
      </c>
      <c r="F49" s="6" t="s">
        <v>143</v>
      </c>
      <c r="G49" s="7">
        <v>3000</v>
      </c>
      <c r="H49" s="7">
        <v>3000</v>
      </c>
    </row>
    <row r="50" spans="1:8" ht="21" x14ac:dyDescent="0.2">
      <c r="A50" s="26" t="s">
        <v>49</v>
      </c>
      <c r="B50" s="26"/>
      <c r="C50" s="9" t="s">
        <v>17</v>
      </c>
      <c r="D50" s="9" t="s">
        <v>8</v>
      </c>
      <c r="E50" s="9"/>
      <c r="F50" s="4"/>
      <c r="G50" s="5">
        <f>G51+G56</f>
        <v>3200000</v>
      </c>
      <c r="H50" s="5">
        <f>H51+H56</f>
        <v>3200000</v>
      </c>
    </row>
    <row r="51" spans="1:8" ht="31.5" x14ac:dyDescent="0.2">
      <c r="A51" s="26" t="s">
        <v>50</v>
      </c>
      <c r="B51" s="26"/>
      <c r="C51" s="9" t="s">
        <v>17</v>
      </c>
      <c r="D51" s="9" t="s">
        <v>51</v>
      </c>
      <c r="E51" s="9"/>
      <c r="F51" s="4"/>
      <c r="G51" s="5">
        <f>SUM(G52+G54)</f>
        <v>600000</v>
      </c>
      <c r="H51" s="5">
        <f>SUM(H52+H54)</f>
        <v>600000</v>
      </c>
    </row>
    <row r="52" spans="1:8" ht="45" x14ac:dyDescent="0.2">
      <c r="A52" s="27" t="s">
        <v>52</v>
      </c>
      <c r="B52" s="27"/>
      <c r="C52" s="8" t="s">
        <v>17</v>
      </c>
      <c r="D52" s="8" t="s">
        <v>51</v>
      </c>
      <c r="E52" s="8" t="s">
        <v>142</v>
      </c>
      <c r="F52" s="8"/>
      <c r="G52" s="7">
        <v>0</v>
      </c>
      <c r="H52" s="7">
        <v>0</v>
      </c>
    </row>
    <row r="53" spans="1:8" x14ac:dyDescent="0.2">
      <c r="A53" s="27" t="s">
        <v>18</v>
      </c>
      <c r="B53" s="27"/>
      <c r="C53" s="8" t="s">
        <v>17</v>
      </c>
      <c r="D53" s="8" t="s">
        <v>51</v>
      </c>
      <c r="E53" s="8" t="s">
        <v>137</v>
      </c>
      <c r="F53" s="8"/>
      <c r="G53" s="7">
        <v>0</v>
      </c>
      <c r="H53" s="7">
        <v>0</v>
      </c>
    </row>
    <row r="54" spans="1:8" ht="22.5" x14ac:dyDescent="0.2">
      <c r="A54" s="27" t="s">
        <v>98</v>
      </c>
      <c r="B54" s="27"/>
      <c r="C54" s="8" t="s">
        <v>17</v>
      </c>
      <c r="D54" s="8" t="s">
        <v>51</v>
      </c>
      <c r="E54" s="8" t="s">
        <v>137</v>
      </c>
      <c r="F54" s="8"/>
      <c r="G54" s="7">
        <f>SUM(G55)</f>
        <v>600000</v>
      </c>
      <c r="H54" s="7">
        <f>SUM(H55)</f>
        <v>600000</v>
      </c>
    </row>
    <row r="55" spans="1:8" x14ac:dyDescent="0.2">
      <c r="A55" s="27" t="s">
        <v>18</v>
      </c>
      <c r="B55" s="27"/>
      <c r="C55" s="8" t="s">
        <v>17</v>
      </c>
      <c r="D55" s="8" t="s">
        <v>51</v>
      </c>
      <c r="E55" s="8" t="s">
        <v>137</v>
      </c>
      <c r="F55" s="8" t="s">
        <v>19</v>
      </c>
      <c r="G55" s="7">
        <v>600000</v>
      </c>
      <c r="H55" s="7">
        <v>600000</v>
      </c>
    </row>
    <row r="56" spans="1:8" x14ac:dyDescent="0.2">
      <c r="A56" s="26" t="s">
        <v>53</v>
      </c>
      <c r="B56" s="26"/>
      <c r="C56" s="9" t="s">
        <v>17</v>
      </c>
      <c r="D56" s="9" t="s">
        <v>54</v>
      </c>
      <c r="E56" s="9"/>
      <c r="F56" s="4"/>
      <c r="G56" s="5">
        <f>G57</f>
        <v>2600000</v>
      </c>
      <c r="H56" s="5">
        <f>H57</f>
        <v>2600000</v>
      </c>
    </row>
    <row r="57" spans="1:8" ht="21" x14ac:dyDescent="0.2">
      <c r="A57" s="29" t="s">
        <v>55</v>
      </c>
      <c r="B57" s="29"/>
      <c r="C57" s="9" t="s">
        <v>17</v>
      </c>
      <c r="D57" s="9" t="s">
        <v>54</v>
      </c>
      <c r="E57" s="9" t="s">
        <v>103</v>
      </c>
      <c r="F57" s="4"/>
      <c r="G57" s="5">
        <f>G58</f>
        <v>2600000</v>
      </c>
      <c r="H57" s="5">
        <f>H58</f>
        <v>2600000</v>
      </c>
    </row>
    <row r="58" spans="1:8" ht="33.75" x14ac:dyDescent="0.2">
      <c r="A58" s="28" t="s">
        <v>56</v>
      </c>
      <c r="B58" s="28"/>
      <c r="C58" s="8" t="s">
        <v>17</v>
      </c>
      <c r="D58" s="8" t="s">
        <v>54</v>
      </c>
      <c r="E58" s="8" t="s">
        <v>117</v>
      </c>
      <c r="F58" s="6"/>
      <c r="G58" s="7">
        <f>SUM(G59:G60)</f>
        <v>2600000</v>
      </c>
      <c r="H58" s="7">
        <f>SUM(H59:H60)</f>
        <v>2600000</v>
      </c>
    </row>
    <row r="59" spans="1:8" x14ac:dyDescent="0.2">
      <c r="A59" s="27" t="s">
        <v>18</v>
      </c>
      <c r="B59" s="27"/>
      <c r="C59" s="8" t="s">
        <v>17</v>
      </c>
      <c r="D59" s="8" t="s">
        <v>54</v>
      </c>
      <c r="E59" s="8" t="s">
        <v>117</v>
      </c>
      <c r="F59" s="6" t="s">
        <v>19</v>
      </c>
      <c r="G59" s="7">
        <v>2550000</v>
      </c>
      <c r="H59" s="7">
        <v>2550000</v>
      </c>
    </row>
    <row r="60" spans="1:8" x14ac:dyDescent="0.2">
      <c r="A60" s="27" t="s">
        <v>144</v>
      </c>
      <c r="B60" s="27"/>
      <c r="C60" s="8" t="s">
        <v>17</v>
      </c>
      <c r="D60" s="8" t="s">
        <v>54</v>
      </c>
      <c r="E60" s="8" t="s">
        <v>117</v>
      </c>
      <c r="F60" s="6" t="s">
        <v>143</v>
      </c>
      <c r="G60" s="7">
        <v>50000</v>
      </c>
      <c r="H60" s="7">
        <v>50000</v>
      </c>
    </row>
    <row r="61" spans="1:8" x14ac:dyDescent="0.2">
      <c r="A61" s="26" t="s">
        <v>57</v>
      </c>
      <c r="B61" s="26"/>
      <c r="C61" s="9" t="s">
        <v>21</v>
      </c>
      <c r="D61" s="9" t="s">
        <v>8</v>
      </c>
      <c r="E61" s="9"/>
      <c r="F61" s="4"/>
      <c r="G61" s="5">
        <f>G62+G69</f>
        <v>15000000</v>
      </c>
      <c r="H61" s="5">
        <f>H62+H69</f>
        <v>16000000</v>
      </c>
    </row>
    <row r="62" spans="1:8" x14ac:dyDescent="0.2">
      <c r="A62" s="27" t="s">
        <v>58</v>
      </c>
      <c r="B62" s="27"/>
      <c r="C62" s="8" t="s">
        <v>21</v>
      </c>
      <c r="D62" s="8" t="s">
        <v>51</v>
      </c>
      <c r="E62" s="8"/>
      <c r="F62" s="6"/>
      <c r="G62" s="7">
        <f>G66+G63</f>
        <v>14500000</v>
      </c>
      <c r="H62" s="7">
        <f>H66+H63</f>
        <v>15500000</v>
      </c>
    </row>
    <row r="63" spans="1:8" ht="21" x14ac:dyDescent="0.2">
      <c r="A63" s="26" t="s">
        <v>40</v>
      </c>
      <c r="B63" s="26"/>
      <c r="C63" s="9" t="s">
        <v>21</v>
      </c>
      <c r="D63" s="9" t="s">
        <v>51</v>
      </c>
      <c r="E63" s="9" t="s">
        <v>103</v>
      </c>
      <c r="F63" s="4"/>
      <c r="G63" s="5">
        <f>G64</f>
        <v>0</v>
      </c>
      <c r="H63" s="5">
        <f>H64</f>
        <v>0</v>
      </c>
    </row>
    <row r="64" spans="1:8" ht="56.25" x14ac:dyDescent="0.2">
      <c r="A64" s="27" t="s">
        <v>59</v>
      </c>
      <c r="B64" s="27"/>
      <c r="C64" s="8" t="s">
        <v>21</v>
      </c>
      <c r="D64" s="8" t="s">
        <v>51</v>
      </c>
      <c r="E64" s="8" t="s">
        <v>118</v>
      </c>
      <c r="F64" s="6"/>
      <c r="G64" s="7">
        <f>G65</f>
        <v>0</v>
      </c>
      <c r="H64" s="7">
        <f>H65</f>
        <v>0</v>
      </c>
    </row>
    <row r="65" spans="1:8" x14ac:dyDescent="0.2">
      <c r="A65" s="27" t="s">
        <v>18</v>
      </c>
      <c r="B65" s="27"/>
      <c r="C65" s="8" t="s">
        <v>21</v>
      </c>
      <c r="D65" s="8" t="s">
        <v>51</v>
      </c>
      <c r="E65" s="8" t="s">
        <v>118</v>
      </c>
      <c r="F65" s="6" t="s">
        <v>19</v>
      </c>
      <c r="G65" s="41"/>
      <c r="H65" s="41"/>
    </row>
    <row r="66" spans="1:8" ht="21" x14ac:dyDescent="0.2">
      <c r="A66" s="30" t="s">
        <v>55</v>
      </c>
      <c r="B66" s="30"/>
      <c r="C66" s="9" t="s">
        <v>21</v>
      </c>
      <c r="D66" s="9" t="s">
        <v>51</v>
      </c>
      <c r="E66" s="9" t="s">
        <v>103</v>
      </c>
      <c r="F66" s="4"/>
      <c r="G66" s="5">
        <f>SUM(G67)</f>
        <v>14500000</v>
      </c>
      <c r="H66" s="5">
        <f>SUM(H67)</f>
        <v>15500000</v>
      </c>
    </row>
    <row r="67" spans="1:8" ht="45" x14ac:dyDescent="0.2">
      <c r="A67" s="27" t="s">
        <v>60</v>
      </c>
      <c r="B67" s="27"/>
      <c r="C67" s="8" t="s">
        <v>21</v>
      </c>
      <c r="D67" s="8" t="s">
        <v>51</v>
      </c>
      <c r="E67" s="8" t="s">
        <v>136</v>
      </c>
      <c r="F67" s="6"/>
      <c r="G67" s="7">
        <f>SUM(G68)</f>
        <v>14500000</v>
      </c>
      <c r="H67" s="7">
        <f>SUM(H68)</f>
        <v>15500000</v>
      </c>
    </row>
    <row r="68" spans="1:8" x14ac:dyDescent="0.2">
      <c r="A68" s="27" t="s">
        <v>18</v>
      </c>
      <c r="B68" s="27"/>
      <c r="C68" s="8" t="s">
        <v>61</v>
      </c>
      <c r="D68" s="8" t="s">
        <v>51</v>
      </c>
      <c r="E68" s="8" t="s">
        <v>119</v>
      </c>
      <c r="F68" s="6" t="s">
        <v>19</v>
      </c>
      <c r="G68" s="7">
        <v>14500000</v>
      </c>
      <c r="H68" s="7">
        <v>15500000</v>
      </c>
    </row>
    <row r="69" spans="1:8" x14ac:dyDescent="0.2">
      <c r="A69" s="27" t="s">
        <v>62</v>
      </c>
      <c r="B69" s="27"/>
      <c r="C69" s="8" t="s">
        <v>21</v>
      </c>
      <c r="D69" s="8" t="s">
        <v>63</v>
      </c>
      <c r="E69" s="8"/>
      <c r="F69" s="6"/>
      <c r="G69" s="7">
        <f>G70</f>
        <v>500000</v>
      </c>
      <c r="H69" s="7">
        <f>H70</f>
        <v>500000</v>
      </c>
    </row>
    <row r="70" spans="1:8" x14ac:dyDescent="0.2">
      <c r="A70" s="29" t="s">
        <v>11</v>
      </c>
      <c r="B70" s="29"/>
      <c r="C70" s="9" t="s">
        <v>21</v>
      </c>
      <c r="D70" s="9" t="s">
        <v>63</v>
      </c>
      <c r="E70" s="9" t="s">
        <v>103</v>
      </c>
      <c r="F70" s="4"/>
      <c r="G70" s="5">
        <f>G71+G73</f>
        <v>500000</v>
      </c>
      <c r="H70" s="5">
        <f>H71+H73</f>
        <v>500000</v>
      </c>
    </row>
    <row r="71" spans="1:8" x14ac:dyDescent="0.2">
      <c r="A71" s="27" t="s">
        <v>64</v>
      </c>
      <c r="B71" s="27"/>
      <c r="C71" s="8" t="s">
        <v>21</v>
      </c>
      <c r="D71" s="8" t="s">
        <v>63</v>
      </c>
      <c r="E71" s="8" t="s">
        <v>120</v>
      </c>
      <c r="F71" s="6"/>
      <c r="G71" s="7">
        <f>G72</f>
        <v>400000</v>
      </c>
      <c r="H71" s="7">
        <f>H72</f>
        <v>400000</v>
      </c>
    </row>
    <row r="72" spans="1:8" x14ac:dyDescent="0.2">
      <c r="A72" s="27" t="s">
        <v>18</v>
      </c>
      <c r="B72" s="27"/>
      <c r="C72" s="8" t="s">
        <v>21</v>
      </c>
      <c r="D72" s="8" t="s">
        <v>63</v>
      </c>
      <c r="E72" s="8" t="s">
        <v>120</v>
      </c>
      <c r="F72" s="6" t="s">
        <v>19</v>
      </c>
      <c r="G72" s="7">
        <v>400000</v>
      </c>
      <c r="H72" s="7">
        <v>400000</v>
      </c>
    </row>
    <row r="73" spans="1:8" ht="31.5" x14ac:dyDescent="0.2">
      <c r="A73" s="31" t="s">
        <v>65</v>
      </c>
      <c r="B73" s="31"/>
      <c r="C73" s="9" t="s">
        <v>21</v>
      </c>
      <c r="D73" s="9" t="s">
        <v>63</v>
      </c>
      <c r="E73" s="9" t="s">
        <v>121</v>
      </c>
      <c r="F73" s="4"/>
      <c r="G73" s="5">
        <f>G74</f>
        <v>100000</v>
      </c>
      <c r="H73" s="5">
        <f>H74</f>
        <v>100000</v>
      </c>
    </row>
    <row r="74" spans="1:8" x14ac:dyDescent="0.2">
      <c r="A74" s="27" t="s">
        <v>18</v>
      </c>
      <c r="B74" s="27"/>
      <c r="C74" s="8" t="s">
        <v>21</v>
      </c>
      <c r="D74" s="8" t="s">
        <v>63</v>
      </c>
      <c r="E74" s="8" t="s">
        <v>121</v>
      </c>
      <c r="F74" s="6" t="s">
        <v>19</v>
      </c>
      <c r="G74" s="7">
        <v>100000</v>
      </c>
      <c r="H74" s="7">
        <v>100000</v>
      </c>
    </row>
    <row r="75" spans="1:8" x14ac:dyDescent="0.2">
      <c r="A75" s="26" t="s">
        <v>66</v>
      </c>
      <c r="B75" s="26"/>
      <c r="C75" s="9" t="s">
        <v>67</v>
      </c>
      <c r="D75" s="9" t="s">
        <v>8</v>
      </c>
      <c r="E75" s="9"/>
      <c r="F75" s="4"/>
      <c r="G75" s="5">
        <f>G76+G80+G88+G105</f>
        <v>39530600</v>
      </c>
      <c r="H75" s="5">
        <f>H76+H80+H88+H105</f>
        <v>36287200</v>
      </c>
    </row>
    <row r="76" spans="1:8" x14ac:dyDescent="0.2">
      <c r="A76" s="26" t="s">
        <v>68</v>
      </c>
      <c r="B76" s="26"/>
      <c r="C76" s="9" t="s">
        <v>67</v>
      </c>
      <c r="D76" s="9" t="s">
        <v>7</v>
      </c>
      <c r="E76" s="9"/>
      <c r="F76" s="4"/>
      <c r="G76" s="5">
        <f>G77</f>
        <v>0</v>
      </c>
      <c r="H76" s="5">
        <f>H77</f>
        <v>0</v>
      </c>
    </row>
    <row r="77" spans="1:8" x14ac:dyDescent="0.2">
      <c r="A77" s="27" t="s">
        <v>40</v>
      </c>
      <c r="B77" s="27"/>
      <c r="C77" s="8" t="s">
        <v>67</v>
      </c>
      <c r="D77" s="8" t="s">
        <v>7</v>
      </c>
      <c r="E77" s="8" t="s">
        <v>103</v>
      </c>
      <c r="F77" s="6"/>
      <c r="G77" s="7">
        <f>G78</f>
        <v>0</v>
      </c>
      <c r="H77" s="7">
        <f>H78</f>
        <v>0</v>
      </c>
    </row>
    <row r="78" spans="1:8" ht="78.75" x14ac:dyDescent="0.2">
      <c r="A78" s="27" t="s">
        <v>69</v>
      </c>
      <c r="B78" s="27"/>
      <c r="C78" s="8" t="s">
        <v>67</v>
      </c>
      <c r="D78" s="8" t="s">
        <v>7</v>
      </c>
      <c r="E78" s="8" t="s">
        <v>122</v>
      </c>
      <c r="F78" s="6"/>
      <c r="G78" s="7">
        <f>SUM(G79)</f>
        <v>0</v>
      </c>
      <c r="H78" s="7">
        <f>SUM(H79)</f>
        <v>0</v>
      </c>
    </row>
    <row r="79" spans="1:8" x14ac:dyDescent="0.2">
      <c r="A79" s="27" t="s">
        <v>18</v>
      </c>
      <c r="B79" s="27"/>
      <c r="C79" s="8" t="s">
        <v>67</v>
      </c>
      <c r="D79" s="8" t="s">
        <v>7</v>
      </c>
      <c r="E79" s="8" t="s">
        <v>122</v>
      </c>
      <c r="F79" s="6" t="s">
        <v>19</v>
      </c>
      <c r="G79" s="7">
        <v>0</v>
      </c>
      <c r="H79" s="7">
        <v>0</v>
      </c>
    </row>
    <row r="80" spans="1:8" x14ac:dyDescent="0.2">
      <c r="A80" s="32" t="s">
        <v>70</v>
      </c>
      <c r="B80" s="32"/>
      <c r="C80" s="9" t="s">
        <v>67</v>
      </c>
      <c r="D80" s="9" t="s">
        <v>10</v>
      </c>
      <c r="E80" s="9"/>
      <c r="F80" s="4"/>
      <c r="G80" s="5">
        <f>G81+G84</f>
        <v>6000000</v>
      </c>
      <c r="H80" s="5">
        <f>H81+H84</f>
        <v>6000000</v>
      </c>
    </row>
    <row r="81" spans="1:8" ht="21" x14ac:dyDescent="0.2">
      <c r="A81" s="26" t="s">
        <v>40</v>
      </c>
      <c r="B81" s="26"/>
      <c r="C81" s="9" t="s">
        <v>67</v>
      </c>
      <c r="D81" s="9" t="s">
        <v>10</v>
      </c>
      <c r="E81" s="9" t="s">
        <v>103</v>
      </c>
      <c r="F81" s="4"/>
      <c r="G81" s="5">
        <f>G82</f>
        <v>0</v>
      </c>
      <c r="H81" s="5">
        <f>H82</f>
        <v>0</v>
      </c>
    </row>
    <row r="82" spans="1:8" ht="67.5" x14ac:dyDescent="0.2">
      <c r="A82" s="27" t="s">
        <v>71</v>
      </c>
      <c r="B82" s="27"/>
      <c r="C82" s="8" t="s">
        <v>67</v>
      </c>
      <c r="D82" s="8" t="s">
        <v>10</v>
      </c>
      <c r="E82" s="8" t="s">
        <v>123</v>
      </c>
      <c r="F82" s="6"/>
      <c r="G82" s="7">
        <f>G83</f>
        <v>0</v>
      </c>
      <c r="H82" s="7">
        <f>H83</f>
        <v>0</v>
      </c>
    </row>
    <row r="83" spans="1:8" x14ac:dyDescent="0.2">
      <c r="A83" s="27" t="s">
        <v>18</v>
      </c>
      <c r="B83" s="27"/>
      <c r="C83" s="8" t="s">
        <v>67</v>
      </c>
      <c r="D83" s="8" t="s">
        <v>10</v>
      </c>
      <c r="E83" s="8" t="s">
        <v>123</v>
      </c>
      <c r="F83" s="6" t="s">
        <v>19</v>
      </c>
      <c r="G83" s="41"/>
      <c r="H83" s="41"/>
    </row>
    <row r="84" spans="1:8" ht="21" x14ac:dyDescent="0.2">
      <c r="A84" s="30" t="s">
        <v>55</v>
      </c>
      <c r="B84" s="30"/>
      <c r="C84" s="9" t="s">
        <v>67</v>
      </c>
      <c r="D84" s="9" t="s">
        <v>10</v>
      </c>
      <c r="E84" s="9" t="s">
        <v>103</v>
      </c>
      <c r="F84" s="4"/>
      <c r="G84" s="5">
        <f>G85</f>
        <v>6000000</v>
      </c>
      <c r="H84" s="5">
        <f>H85</f>
        <v>6000000</v>
      </c>
    </row>
    <row r="85" spans="1:8" ht="45" x14ac:dyDescent="0.2">
      <c r="A85" s="28" t="s">
        <v>72</v>
      </c>
      <c r="B85" s="28"/>
      <c r="C85" s="8" t="s">
        <v>67</v>
      </c>
      <c r="D85" s="8" t="s">
        <v>10</v>
      </c>
      <c r="E85" s="8" t="s">
        <v>140</v>
      </c>
      <c r="F85" s="6"/>
      <c r="G85" s="7">
        <f>G86+G87</f>
        <v>6000000</v>
      </c>
      <c r="H85" s="7">
        <f>H86+H87</f>
        <v>6000000</v>
      </c>
    </row>
    <row r="86" spans="1:8" ht="22.5" x14ac:dyDescent="0.2">
      <c r="A86" s="27" t="s">
        <v>73</v>
      </c>
      <c r="B86" s="27"/>
      <c r="C86" s="8" t="s">
        <v>67</v>
      </c>
      <c r="D86" s="8" t="s">
        <v>10</v>
      </c>
      <c r="E86" s="8" t="s">
        <v>140</v>
      </c>
      <c r="F86" s="6" t="s">
        <v>74</v>
      </c>
      <c r="G86" s="7">
        <v>0</v>
      </c>
      <c r="H86" s="7">
        <v>0</v>
      </c>
    </row>
    <row r="87" spans="1:8" x14ac:dyDescent="0.2">
      <c r="A87" s="27" t="s">
        <v>18</v>
      </c>
      <c r="B87" s="27"/>
      <c r="C87" s="8" t="s">
        <v>67</v>
      </c>
      <c r="D87" s="8" t="s">
        <v>10</v>
      </c>
      <c r="E87" s="8" t="s">
        <v>140</v>
      </c>
      <c r="F87" s="6" t="s">
        <v>19</v>
      </c>
      <c r="G87" s="7">
        <v>6000000</v>
      </c>
      <c r="H87" s="7">
        <v>6000000</v>
      </c>
    </row>
    <row r="88" spans="1:8" x14ac:dyDescent="0.2">
      <c r="A88" s="33" t="s">
        <v>75</v>
      </c>
      <c r="B88" s="33"/>
      <c r="C88" s="9" t="s">
        <v>67</v>
      </c>
      <c r="D88" s="9" t="s">
        <v>17</v>
      </c>
      <c r="E88" s="9"/>
      <c r="F88" s="4"/>
      <c r="G88" s="5">
        <f>G89+G94</f>
        <v>33530600</v>
      </c>
      <c r="H88" s="5">
        <f>H89+H94</f>
        <v>30287200</v>
      </c>
    </row>
    <row r="89" spans="1:8" ht="21" x14ac:dyDescent="0.2">
      <c r="A89" s="26" t="s">
        <v>40</v>
      </c>
      <c r="B89" s="26"/>
      <c r="C89" s="9" t="s">
        <v>67</v>
      </c>
      <c r="D89" s="9" t="s">
        <v>17</v>
      </c>
      <c r="E89" s="9" t="s">
        <v>103</v>
      </c>
      <c r="F89" s="4"/>
      <c r="G89" s="5">
        <f>G90+G92</f>
        <v>0</v>
      </c>
      <c r="H89" s="5">
        <f>H90+H92</f>
        <v>0</v>
      </c>
    </row>
    <row r="90" spans="1:8" ht="33.75" x14ac:dyDescent="0.2">
      <c r="A90" s="27" t="s">
        <v>76</v>
      </c>
      <c r="B90" s="27"/>
      <c r="C90" s="8" t="s">
        <v>67</v>
      </c>
      <c r="D90" s="8" t="s">
        <v>17</v>
      </c>
      <c r="E90" s="8" t="s">
        <v>124</v>
      </c>
      <c r="F90" s="8"/>
      <c r="G90" s="7">
        <f>G91</f>
        <v>0</v>
      </c>
      <c r="H90" s="7">
        <f>H91</f>
        <v>0</v>
      </c>
    </row>
    <row r="91" spans="1:8" x14ac:dyDescent="0.2">
      <c r="A91" s="27" t="s">
        <v>18</v>
      </c>
      <c r="B91" s="27"/>
      <c r="C91" s="8" t="s">
        <v>67</v>
      </c>
      <c r="D91" s="8" t="s">
        <v>17</v>
      </c>
      <c r="E91" s="8" t="s">
        <v>124</v>
      </c>
      <c r="F91" s="8" t="s">
        <v>19</v>
      </c>
      <c r="G91" s="41"/>
      <c r="H91" s="41"/>
    </row>
    <row r="92" spans="1:8" ht="33.75" x14ac:dyDescent="0.2">
      <c r="A92" s="27" t="s">
        <v>77</v>
      </c>
      <c r="B92" s="27"/>
      <c r="C92" s="8" t="s">
        <v>67</v>
      </c>
      <c r="D92" s="8" t="s">
        <v>17</v>
      </c>
      <c r="E92" s="8" t="s">
        <v>125</v>
      </c>
      <c r="F92" s="8"/>
      <c r="G92" s="7">
        <f>G93</f>
        <v>0</v>
      </c>
      <c r="H92" s="7">
        <f>H93</f>
        <v>0</v>
      </c>
    </row>
    <row r="93" spans="1:8" x14ac:dyDescent="0.2">
      <c r="A93" s="27" t="s">
        <v>18</v>
      </c>
      <c r="B93" s="27"/>
      <c r="C93" s="8" t="s">
        <v>67</v>
      </c>
      <c r="D93" s="8" t="s">
        <v>17</v>
      </c>
      <c r="E93" s="8" t="s">
        <v>125</v>
      </c>
      <c r="F93" s="8" t="s">
        <v>19</v>
      </c>
      <c r="G93" s="41"/>
      <c r="H93" s="41"/>
    </row>
    <row r="94" spans="1:8" ht="21" x14ac:dyDescent="0.2">
      <c r="A94" s="30" t="s">
        <v>55</v>
      </c>
      <c r="B94" s="30"/>
      <c r="C94" s="9" t="s">
        <v>67</v>
      </c>
      <c r="D94" s="9" t="s">
        <v>17</v>
      </c>
      <c r="E94" s="9" t="s">
        <v>103</v>
      </c>
      <c r="F94" s="15"/>
      <c r="G94" s="5">
        <f>G95+G98+G100+G102</f>
        <v>33530600</v>
      </c>
      <c r="H94" s="5">
        <f>H95+H98+H100+H102</f>
        <v>30287200</v>
      </c>
    </row>
    <row r="95" spans="1:8" x14ac:dyDescent="0.2">
      <c r="A95" s="34" t="s">
        <v>78</v>
      </c>
      <c r="B95" s="34"/>
      <c r="C95" s="8" t="s">
        <v>67</v>
      </c>
      <c r="D95" s="8" t="s">
        <v>17</v>
      </c>
      <c r="E95" s="8" t="s">
        <v>126</v>
      </c>
      <c r="F95" s="6"/>
      <c r="G95" s="7">
        <f>SUM(G96:G97)</f>
        <v>14322500</v>
      </c>
      <c r="H95" s="7">
        <f>SUM(H96:H97)</f>
        <v>14500000</v>
      </c>
    </row>
    <row r="96" spans="1:8" x14ac:dyDescent="0.2">
      <c r="A96" s="27" t="s">
        <v>18</v>
      </c>
      <c r="B96" s="27"/>
      <c r="C96" s="8" t="s">
        <v>67</v>
      </c>
      <c r="D96" s="8" t="s">
        <v>17</v>
      </c>
      <c r="E96" s="8" t="s">
        <v>126</v>
      </c>
      <c r="F96" s="6" t="s">
        <v>19</v>
      </c>
      <c r="G96" s="7">
        <v>10122500</v>
      </c>
      <c r="H96" s="7">
        <v>10200000</v>
      </c>
    </row>
    <row r="97" spans="1:8" x14ac:dyDescent="0.2">
      <c r="A97" s="27" t="s">
        <v>144</v>
      </c>
      <c r="B97" s="27"/>
      <c r="C97" s="8" t="s">
        <v>67</v>
      </c>
      <c r="D97" s="8" t="s">
        <v>17</v>
      </c>
      <c r="E97" s="8" t="s">
        <v>126</v>
      </c>
      <c r="F97" s="6" t="s">
        <v>143</v>
      </c>
      <c r="G97" s="7">
        <v>4200000</v>
      </c>
      <c r="H97" s="7">
        <v>4300000</v>
      </c>
    </row>
    <row r="98" spans="1:8" x14ac:dyDescent="0.2">
      <c r="A98" s="35" t="s">
        <v>79</v>
      </c>
      <c r="B98" s="35"/>
      <c r="C98" s="8" t="s">
        <v>67</v>
      </c>
      <c r="D98" s="8" t="s">
        <v>17</v>
      </c>
      <c r="E98" s="8" t="s">
        <v>127</v>
      </c>
      <c r="F98" s="6"/>
      <c r="G98" s="7">
        <f>G99</f>
        <v>1200000</v>
      </c>
      <c r="H98" s="7">
        <f>H99</f>
        <v>1200000</v>
      </c>
    </row>
    <row r="99" spans="1:8" x14ac:dyDescent="0.2">
      <c r="A99" s="27" t="s">
        <v>18</v>
      </c>
      <c r="B99" s="27"/>
      <c r="C99" s="8" t="s">
        <v>67</v>
      </c>
      <c r="D99" s="8" t="s">
        <v>17</v>
      </c>
      <c r="E99" s="8" t="s">
        <v>127</v>
      </c>
      <c r="F99" s="6" t="s">
        <v>19</v>
      </c>
      <c r="G99" s="7">
        <v>1200000</v>
      </c>
      <c r="H99" s="7">
        <v>1200000</v>
      </c>
    </row>
    <row r="100" spans="1:8" x14ac:dyDescent="0.2">
      <c r="A100" s="27" t="s">
        <v>80</v>
      </c>
      <c r="B100" s="27"/>
      <c r="C100" s="8" t="s">
        <v>67</v>
      </c>
      <c r="D100" s="8" t="s">
        <v>17</v>
      </c>
      <c r="E100" s="8" t="s">
        <v>128</v>
      </c>
      <c r="F100" s="6"/>
      <c r="G100" s="7">
        <f>G101</f>
        <v>500000</v>
      </c>
      <c r="H100" s="7">
        <f>H101</f>
        <v>500000</v>
      </c>
    </row>
    <row r="101" spans="1:8" x14ac:dyDescent="0.2">
      <c r="A101" s="27" t="s">
        <v>18</v>
      </c>
      <c r="B101" s="27"/>
      <c r="C101" s="8" t="s">
        <v>67</v>
      </c>
      <c r="D101" s="8" t="s">
        <v>17</v>
      </c>
      <c r="E101" s="8" t="s">
        <v>128</v>
      </c>
      <c r="F101" s="6" t="s">
        <v>19</v>
      </c>
      <c r="G101" s="7">
        <v>500000</v>
      </c>
      <c r="H101" s="7">
        <v>500000</v>
      </c>
    </row>
    <row r="102" spans="1:8" x14ac:dyDescent="0.2">
      <c r="A102" s="27" t="s">
        <v>81</v>
      </c>
      <c r="B102" s="27"/>
      <c r="C102" s="8" t="s">
        <v>67</v>
      </c>
      <c r="D102" s="8" t="s">
        <v>17</v>
      </c>
      <c r="E102" s="8" t="s">
        <v>129</v>
      </c>
      <c r="F102" s="6"/>
      <c r="G102" s="7">
        <f>SUM(G103:G104)</f>
        <v>17508100</v>
      </c>
      <c r="H102" s="7">
        <f>SUM(H103:H104)</f>
        <v>14087200</v>
      </c>
    </row>
    <row r="103" spans="1:8" ht="22.5" x14ac:dyDescent="0.2">
      <c r="A103" s="27" t="s">
        <v>73</v>
      </c>
      <c r="B103" s="27"/>
      <c r="C103" s="8" t="s">
        <v>67</v>
      </c>
      <c r="D103" s="8" t="s">
        <v>17</v>
      </c>
      <c r="E103" s="8" t="s">
        <v>129</v>
      </c>
      <c r="F103" s="6" t="s">
        <v>74</v>
      </c>
      <c r="G103" s="7">
        <v>0</v>
      </c>
      <c r="H103" s="7">
        <v>0</v>
      </c>
    </row>
    <row r="104" spans="1:8" x14ac:dyDescent="0.2">
      <c r="A104" s="27" t="s">
        <v>18</v>
      </c>
      <c r="B104" s="27"/>
      <c r="C104" s="8" t="s">
        <v>67</v>
      </c>
      <c r="D104" s="8" t="s">
        <v>17</v>
      </c>
      <c r="E104" s="8" t="s">
        <v>129</v>
      </c>
      <c r="F104" s="6" t="s">
        <v>19</v>
      </c>
      <c r="G104" s="7">
        <v>17508100</v>
      </c>
      <c r="H104" s="7">
        <v>14087200</v>
      </c>
    </row>
    <row r="105" spans="1:8" ht="22.5" x14ac:dyDescent="0.2">
      <c r="A105" s="35" t="s">
        <v>82</v>
      </c>
      <c r="B105" s="35"/>
      <c r="C105" s="8" t="s">
        <v>67</v>
      </c>
      <c r="D105" s="8" t="s">
        <v>67</v>
      </c>
      <c r="E105" s="8"/>
      <c r="F105" s="6"/>
      <c r="G105" s="7">
        <f>SUM(G106)</f>
        <v>0</v>
      </c>
      <c r="H105" s="7">
        <f>SUM(H106)</f>
        <v>0</v>
      </c>
    </row>
    <row r="106" spans="1:8" ht="21" x14ac:dyDescent="0.2">
      <c r="A106" s="29" t="s">
        <v>83</v>
      </c>
      <c r="B106" s="29"/>
      <c r="C106" s="9" t="s">
        <v>67</v>
      </c>
      <c r="D106" s="9" t="s">
        <v>67</v>
      </c>
      <c r="E106" s="9" t="s">
        <v>103</v>
      </c>
      <c r="F106" s="4"/>
      <c r="G106" s="5">
        <f>SUM(G110+G107)</f>
        <v>0</v>
      </c>
      <c r="H106" s="5">
        <f>SUM(H110+H107)</f>
        <v>0</v>
      </c>
    </row>
    <row r="107" spans="1:8" ht="21" x14ac:dyDescent="0.2">
      <c r="A107" s="26" t="s">
        <v>40</v>
      </c>
      <c r="B107" s="26"/>
      <c r="C107" s="9" t="s">
        <v>67</v>
      </c>
      <c r="D107" s="9" t="s">
        <v>67</v>
      </c>
      <c r="E107" s="9" t="s">
        <v>130</v>
      </c>
      <c r="F107" s="4"/>
      <c r="G107" s="5">
        <f>SUM(G108)</f>
        <v>0</v>
      </c>
      <c r="H107" s="5">
        <f>SUM(H108)</f>
        <v>0</v>
      </c>
    </row>
    <row r="108" spans="1:8" ht="67.5" x14ac:dyDescent="0.2">
      <c r="A108" s="27" t="s">
        <v>104</v>
      </c>
      <c r="B108" s="27"/>
      <c r="C108" s="8" t="s">
        <v>67</v>
      </c>
      <c r="D108" s="8" t="s">
        <v>67</v>
      </c>
      <c r="E108" s="8" t="s">
        <v>131</v>
      </c>
      <c r="F108" s="6"/>
      <c r="G108" s="7">
        <f>SUM(G109)</f>
        <v>0</v>
      </c>
      <c r="H108" s="7">
        <f>SUM(H109)</f>
        <v>0</v>
      </c>
    </row>
    <row r="109" spans="1:8" ht="33.75" x14ac:dyDescent="0.2">
      <c r="A109" s="35" t="s">
        <v>85</v>
      </c>
      <c r="B109" s="35"/>
      <c r="C109" s="8" t="s">
        <v>67</v>
      </c>
      <c r="D109" s="8" t="s">
        <v>67</v>
      </c>
      <c r="E109" s="8" t="s">
        <v>131</v>
      </c>
      <c r="F109" s="6" t="s">
        <v>86</v>
      </c>
      <c r="G109" s="7">
        <v>0</v>
      </c>
      <c r="H109" s="7">
        <v>0</v>
      </c>
    </row>
    <row r="110" spans="1:8" ht="21" x14ac:dyDescent="0.2">
      <c r="A110" s="30" t="s">
        <v>55</v>
      </c>
      <c r="B110" s="30"/>
      <c r="C110" s="9" t="s">
        <v>67</v>
      </c>
      <c r="D110" s="9" t="s">
        <v>67</v>
      </c>
      <c r="E110" s="9" t="s">
        <v>103</v>
      </c>
      <c r="F110" s="4"/>
      <c r="G110" s="5">
        <f>G111</f>
        <v>0</v>
      </c>
      <c r="H110" s="5">
        <f>H111</f>
        <v>0</v>
      </c>
    </row>
    <row r="111" spans="1:8" x14ac:dyDescent="0.2">
      <c r="A111" s="28" t="s">
        <v>84</v>
      </c>
      <c r="B111" s="28"/>
      <c r="C111" s="8" t="s">
        <v>67</v>
      </c>
      <c r="D111" s="8" t="s">
        <v>67</v>
      </c>
      <c r="E111" s="8" t="s">
        <v>131</v>
      </c>
      <c r="F111" s="6"/>
      <c r="G111" s="7">
        <v>0</v>
      </c>
      <c r="H111" s="7">
        <v>0</v>
      </c>
    </row>
    <row r="112" spans="1:8" ht="33.75" x14ac:dyDescent="0.2">
      <c r="A112" s="35" t="s">
        <v>85</v>
      </c>
      <c r="B112" s="35"/>
      <c r="C112" s="8" t="s">
        <v>67</v>
      </c>
      <c r="D112" s="8" t="s">
        <v>67</v>
      </c>
      <c r="E112" s="8" t="s">
        <v>131</v>
      </c>
      <c r="F112" s="6" t="s">
        <v>86</v>
      </c>
      <c r="G112" s="7">
        <v>0</v>
      </c>
      <c r="H112" s="7">
        <v>0</v>
      </c>
    </row>
    <row r="113" spans="1:8" x14ac:dyDescent="0.2">
      <c r="A113" s="32" t="s">
        <v>155</v>
      </c>
      <c r="B113" s="32"/>
      <c r="C113" s="9" t="s">
        <v>108</v>
      </c>
      <c r="D113" s="9" t="s">
        <v>8</v>
      </c>
      <c r="E113" s="9"/>
      <c r="F113" s="4"/>
      <c r="G113" s="5">
        <f t="shared" ref="G113:H115" si="0">SUM(G114)</f>
        <v>500000</v>
      </c>
      <c r="H113" s="5">
        <f t="shared" si="0"/>
        <v>500000</v>
      </c>
    </row>
    <row r="114" spans="1:8" ht="21" customHeight="1" x14ac:dyDescent="0.2">
      <c r="A114" s="35" t="s">
        <v>153</v>
      </c>
      <c r="B114" s="35"/>
      <c r="C114" s="8" t="s">
        <v>108</v>
      </c>
      <c r="D114" s="8" t="s">
        <v>108</v>
      </c>
      <c r="E114" s="8" t="s">
        <v>154</v>
      </c>
      <c r="F114" s="6"/>
      <c r="G114" s="7">
        <f t="shared" si="0"/>
        <v>500000</v>
      </c>
      <c r="H114" s="7">
        <f t="shared" si="0"/>
        <v>500000</v>
      </c>
    </row>
    <row r="115" spans="1:8" ht="22.5" x14ac:dyDescent="0.2">
      <c r="A115" s="35" t="s">
        <v>159</v>
      </c>
      <c r="B115" s="35"/>
      <c r="C115" s="8" t="s">
        <v>108</v>
      </c>
      <c r="D115" s="8" t="s">
        <v>67</v>
      </c>
      <c r="E115" s="8" t="s">
        <v>160</v>
      </c>
      <c r="F115" s="6" t="s">
        <v>152</v>
      </c>
      <c r="G115" s="7">
        <f t="shared" si="0"/>
        <v>500000</v>
      </c>
      <c r="H115" s="7">
        <f t="shared" si="0"/>
        <v>500000</v>
      </c>
    </row>
    <row r="116" spans="1:8" x14ac:dyDescent="0.2">
      <c r="A116" s="35" t="s">
        <v>18</v>
      </c>
      <c r="B116" s="35"/>
      <c r="C116" s="8" t="s">
        <v>108</v>
      </c>
      <c r="D116" s="8" t="s">
        <v>67</v>
      </c>
      <c r="E116" s="8" t="s">
        <v>160</v>
      </c>
      <c r="F116" s="6" t="s">
        <v>19</v>
      </c>
      <c r="G116" s="7">
        <v>500000</v>
      </c>
      <c r="H116" s="7">
        <v>500000</v>
      </c>
    </row>
    <row r="117" spans="1:8" x14ac:dyDescent="0.2">
      <c r="A117" s="33" t="s">
        <v>88</v>
      </c>
      <c r="B117" s="33"/>
      <c r="C117" s="9" t="s">
        <v>89</v>
      </c>
      <c r="D117" s="9" t="s">
        <v>8</v>
      </c>
      <c r="E117" s="9"/>
      <c r="F117" s="4"/>
      <c r="G117" s="5">
        <f t="shared" ref="G117:H119" si="1">G118</f>
        <v>500000</v>
      </c>
      <c r="H117" s="5">
        <f t="shared" si="1"/>
        <v>500000</v>
      </c>
    </row>
    <row r="118" spans="1:8" x14ac:dyDescent="0.2">
      <c r="A118" s="27" t="s">
        <v>90</v>
      </c>
      <c r="B118" s="27"/>
      <c r="C118" s="8" t="s">
        <v>89</v>
      </c>
      <c r="D118" s="8" t="s">
        <v>21</v>
      </c>
      <c r="E118" s="8" t="s">
        <v>103</v>
      </c>
      <c r="F118" s="6" t="s">
        <v>152</v>
      </c>
      <c r="G118" s="7">
        <f t="shared" si="1"/>
        <v>500000</v>
      </c>
      <c r="H118" s="7">
        <f t="shared" si="1"/>
        <v>500000</v>
      </c>
    </row>
    <row r="119" spans="1:8" ht="22.5" x14ac:dyDescent="0.2">
      <c r="A119" s="28" t="s">
        <v>87</v>
      </c>
      <c r="B119" s="28"/>
      <c r="C119" s="8" t="s">
        <v>89</v>
      </c>
      <c r="D119" s="8" t="s">
        <v>21</v>
      </c>
      <c r="E119" s="8" t="s">
        <v>132</v>
      </c>
      <c r="F119" s="6" t="s">
        <v>152</v>
      </c>
      <c r="G119" s="7">
        <f t="shared" si="1"/>
        <v>500000</v>
      </c>
      <c r="H119" s="7">
        <f t="shared" si="1"/>
        <v>500000</v>
      </c>
    </row>
    <row r="120" spans="1:8" x14ac:dyDescent="0.2">
      <c r="A120" s="27" t="s">
        <v>18</v>
      </c>
      <c r="B120" s="27"/>
      <c r="C120" s="8" t="s">
        <v>89</v>
      </c>
      <c r="D120" s="8" t="s">
        <v>21</v>
      </c>
      <c r="E120" s="8" t="s">
        <v>132</v>
      </c>
      <c r="F120" s="6" t="s">
        <v>19</v>
      </c>
      <c r="G120" s="7">
        <v>500000</v>
      </c>
      <c r="H120" s="7">
        <v>500000</v>
      </c>
    </row>
    <row r="121" spans="1:8" x14ac:dyDescent="0.2">
      <c r="A121" s="26" t="s">
        <v>91</v>
      </c>
      <c r="B121" s="26"/>
      <c r="C121" s="9" t="s">
        <v>54</v>
      </c>
      <c r="D121" s="9" t="s">
        <v>8</v>
      </c>
      <c r="E121" s="9"/>
      <c r="F121" s="4"/>
      <c r="G121" s="5">
        <f>SUM(G122)</f>
        <v>1300000</v>
      </c>
      <c r="H121" s="5">
        <f>SUM(H122)</f>
        <v>1300000</v>
      </c>
    </row>
    <row r="122" spans="1:8" ht="56.25" x14ac:dyDescent="0.2">
      <c r="A122" s="27" t="s">
        <v>92</v>
      </c>
      <c r="B122" s="27"/>
      <c r="C122" s="8" t="s">
        <v>54</v>
      </c>
      <c r="D122" s="8" t="s">
        <v>17</v>
      </c>
      <c r="E122" s="8" t="s">
        <v>133</v>
      </c>
      <c r="F122" s="6"/>
      <c r="G122" s="7">
        <f>SUM(G123:G123)</f>
        <v>1300000</v>
      </c>
      <c r="H122" s="7">
        <f>SUM(H123:H123)</f>
        <v>1300000</v>
      </c>
    </row>
    <row r="123" spans="1:8" ht="22.5" x14ac:dyDescent="0.2">
      <c r="A123" s="27" t="s">
        <v>100</v>
      </c>
      <c r="B123" s="27"/>
      <c r="C123" s="8" t="s">
        <v>54</v>
      </c>
      <c r="D123" s="8" t="s">
        <v>17</v>
      </c>
      <c r="E123" s="8" t="s">
        <v>133</v>
      </c>
      <c r="F123" s="6" t="s">
        <v>145</v>
      </c>
      <c r="G123" s="7">
        <v>1300000</v>
      </c>
      <c r="H123" s="7">
        <v>1300000</v>
      </c>
    </row>
    <row r="124" spans="1:8" x14ac:dyDescent="0.2">
      <c r="A124" s="26" t="s">
        <v>93</v>
      </c>
      <c r="B124" s="26"/>
      <c r="C124" s="9" t="s">
        <v>34</v>
      </c>
      <c r="D124" s="9" t="s">
        <v>8</v>
      </c>
      <c r="E124" s="9"/>
      <c r="F124" s="4"/>
      <c r="G124" s="5">
        <f>SUM(G129,G125)</f>
        <v>4000000</v>
      </c>
      <c r="H124" s="5">
        <f>SUM(H129,H125)</f>
        <v>4000000</v>
      </c>
    </row>
    <row r="125" spans="1:8" x14ac:dyDescent="0.2">
      <c r="A125" s="27" t="s">
        <v>94</v>
      </c>
      <c r="B125" s="27"/>
      <c r="C125" s="8" t="s">
        <v>34</v>
      </c>
      <c r="D125" s="8" t="s">
        <v>10</v>
      </c>
      <c r="E125" s="8" t="s">
        <v>141</v>
      </c>
      <c r="F125" s="6"/>
      <c r="G125" s="7">
        <f>SUM(G126)</f>
        <v>3650000</v>
      </c>
      <c r="H125" s="7">
        <f>SUM(H126)</f>
        <v>3650000</v>
      </c>
    </row>
    <row r="126" spans="1:8" ht="21" x14ac:dyDescent="0.2">
      <c r="A126" s="29" t="s">
        <v>55</v>
      </c>
      <c r="B126" s="29"/>
      <c r="C126" s="9" t="s">
        <v>34</v>
      </c>
      <c r="D126" s="9" t="s">
        <v>10</v>
      </c>
      <c r="E126" s="9" t="s">
        <v>103</v>
      </c>
      <c r="F126" s="4"/>
      <c r="G126" s="5">
        <f>SUM(G127)</f>
        <v>3650000</v>
      </c>
      <c r="H126" s="5">
        <f>SUM(H127)</f>
        <v>3650000</v>
      </c>
    </row>
    <row r="127" spans="1:8" ht="21" x14ac:dyDescent="0.2">
      <c r="A127" s="29" t="s">
        <v>95</v>
      </c>
      <c r="B127" s="29"/>
      <c r="C127" s="9" t="s">
        <v>34</v>
      </c>
      <c r="D127" s="9" t="s">
        <v>10</v>
      </c>
      <c r="E127" s="9" t="s">
        <v>134</v>
      </c>
      <c r="F127" s="4"/>
      <c r="G127" s="5">
        <f>SUM(G128:G128)</f>
        <v>3650000</v>
      </c>
      <c r="H127" s="5">
        <f>SUM(H128:H128)</f>
        <v>3650000</v>
      </c>
    </row>
    <row r="128" spans="1:8" x14ac:dyDescent="0.2">
      <c r="A128" s="27" t="s">
        <v>96</v>
      </c>
      <c r="B128" s="27"/>
      <c r="C128" s="8" t="s">
        <v>34</v>
      </c>
      <c r="D128" s="8" t="s">
        <v>10</v>
      </c>
      <c r="E128" s="8" t="s">
        <v>134</v>
      </c>
      <c r="F128" s="6" t="s">
        <v>19</v>
      </c>
      <c r="G128" s="7">
        <v>3650000</v>
      </c>
      <c r="H128" s="7">
        <v>3650000</v>
      </c>
    </row>
    <row r="129" spans="1:8" ht="22.5" x14ac:dyDescent="0.2">
      <c r="A129" s="27" t="s">
        <v>151</v>
      </c>
      <c r="B129" s="27"/>
      <c r="C129" s="8" t="s">
        <v>34</v>
      </c>
      <c r="D129" s="8" t="s">
        <v>67</v>
      </c>
      <c r="E129" s="8" t="s">
        <v>134</v>
      </c>
      <c r="F129" s="6" t="s">
        <v>152</v>
      </c>
      <c r="G129" s="7">
        <v>350000</v>
      </c>
      <c r="H129" s="7">
        <v>350000</v>
      </c>
    </row>
    <row r="130" spans="1:8" x14ac:dyDescent="0.2">
      <c r="A130" s="27" t="s">
        <v>96</v>
      </c>
      <c r="B130" s="27"/>
      <c r="C130" s="8" t="s">
        <v>34</v>
      </c>
      <c r="D130" s="8" t="s">
        <v>67</v>
      </c>
      <c r="E130" s="8" t="s">
        <v>134</v>
      </c>
      <c r="F130" s="6" t="s">
        <v>19</v>
      </c>
      <c r="G130" s="7">
        <v>230000</v>
      </c>
      <c r="H130" s="7">
        <v>230000</v>
      </c>
    </row>
    <row r="131" spans="1:8" x14ac:dyDescent="0.2">
      <c r="A131" s="27" t="s">
        <v>144</v>
      </c>
      <c r="B131" s="27"/>
      <c r="C131" s="8" t="s">
        <v>34</v>
      </c>
      <c r="D131" s="8" t="s">
        <v>67</v>
      </c>
      <c r="E131" s="8" t="s">
        <v>134</v>
      </c>
      <c r="F131" s="6" t="s">
        <v>143</v>
      </c>
      <c r="G131" s="7">
        <v>120000</v>
      </c>
      <c r="H131" s="7">
        <v>120000</v>
      </c>
    </row>
    <row r="132" spans="1:8" x14ac:dyDescent="0.2">
      <c r="A132" s="26" t="s">
        <v>97</v>
      </c>
      <c r="B132" s="26"/>
      <c r="C132" s="9"/>
      <c r="D132" s="9"/>
      <c r="E132" s="9"/>
      <c r="F132" s="4"/>
      <c r="G132" s="5">
        <f>SUM(G124+G121+G117+G113+G75+G61+G50+G41+G7)</f>
        <v>93801691</v>
      </c>
      <c r="H132" s="5">
        <f>SUM(H124+H121+H117+H113+H75+H61+H50+H41+H7)</f>
        <v>91582646</v>
      </c>
    </row>
  </sheetData>
  <mergeCells count="8">
    <mergeCell ref="C1:H1"/>
    <mergeCell ref="A2:H2"/>
    <mergeCell ref="A3:E3"/>
    <mergeCell ref="F3:G3"/>
    <mergeCell ref="A4:A5"/>
    <mergeCell ref="G4:G5"/>
    <mergeCell ref="H4:H5"/>
    <mergeCell ref="B4:F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</vt:lpstr>
      <vt:lpstr>3</vt:lpstr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Зам. Главы</cp:lastModifiedBy>
  <cp:lastPrinted>2022-12-16T08:43:38Z</cp:lastPrinted>
  <dcterms:created xsi:type="dcterms:W3CDTF">2007-09-27T04:48:00Z</dcterms:created>
  <dcterms:modified xsi:type="dcterms:W3CDTF">2022-12-08T05:24:47Z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