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м. Главы\Desktop\РСД от 27.12.2023\"/>
    </mc:Choice>
  </mc:AlternateContent>
  <xr:revisionPtr revIDLastSave="0" documentId="13_ncr:1_{E057544C-135E-4285-87AB-CF02412849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2" r:id="rId1"/>
  </sheets>
  <definedNames>
    <definedName name="BFT_Print_Titles" localSheetId="0">'3'!$7:$9</definedName>
    <definedName name="LAST_CELL" localSheetId="0">'3'!#REF!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2" l="1"/>
  <c r="F107" i="2"/>
  <c r="F105" i="2"/>
  <c r="F103" i="2" s="1"/>
  <c r="F101" i="2"/>
  <c r="F100" i="2" s="1"/>
  <c r="F99" i="2" s="1"/>
  <c r="F97" i="2"/>
  <c r="F96" i="2" s="1"/>
  <c r="F94" i="2"/>
  <c r="F93" i="2" s="1"/>
  <c r="F91" i="2"/>
  <c r="F89" i="2"/>
  <c r="F87" i="2"/>
  <c r="F84" i="2"/>
  <c r="F82" i="2"/>
  <c r="F80" i="2"/>
  <c r="F76" i="2"/>
  <c r="F74" i="2"/>
  <c r="F73" i="2" s="1"/>
  <c r="F71" i="2"/>
  <c r="F70" i="2" s="1"/>
  <c r="F67" i="2"/>
  <c r="F65" i="2"/>
  <c r="F62" i="2"/>
  <c r="F60" i="2"/>
  <c r="F53" i="2"/>
  <c r="F50" i="2"/>
  <c r="F43" i="2"/>
  <c r="F42" i="2" s="1"/>
  <c r="F41" i="2" s="1"/>
  <c r="F39" i="2"/>
  <c r="F37" i="2"/>
  <c r="F35" i="2"/>
  <c r="F32" i="2"/>
  <c r="F31" i="2" s="1"/>
  <c r="F21" i="2"/>
  <c r="F20" i="2" s="1"/>
  <c r="F19" i="2" s="1"/>
  <c r="F17" i="2"/>
  <c r="F14" i="2"/>
  <c r="F13" i="2"/>
  <c r="F12" i="2" s="1"/>
  <c r="F52" i="2" l="1"/>
  <c r="F64" i="2"/>
  <c r="F104" i="2"/>
  <c r="F59" i="2"/>
  <c r="F34" i="2"/>
  <c r="F11" i="2" s="1"/>
  <c r="F79" i="2"/>
  <c r="F69" i="2" s="1"/>
  <c r="F49" i="2"/>
  <c r="F58" i="2" l="1"/>
  <c r="F10" i="2"/>
</calcChain>
</file>

<file path=xl/sharedStrings.xml><?xml version="1.0" encoding="utf-8"?>
<sst xmlns="http://schemas.openxmlformats.org/spreadsheetml/2006/main" count="430" uniqueCount="136">
  <si>
    <t>Единица измерения:</t>
  </si>
  <si>
    <t>руб.</t>
  </si>
  <si>
    <t>5</t>
  </si>
  <si>
    <t>Наименование показателя</t>
  </si>
  <si>
    <t>1</t>
  </si>
  <si>
    <t>3</t>
  </si>
  <si>
    <t>4</t>
  </si>
  <si>
    <t>ВСЕГО:</t>
  </si>
  <si>
    <t/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</si>
  <si>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</si>
  <si>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</si>
  <si>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</si>
  <si>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</si>
  <si>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</si>
  <si>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</si>
  <si>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</si>
  <si>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</si>
  <si>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122</t>
  </si>
  <si>
    <t>Иные выплаты персоналу государственных (муниципальных) органов, за исключением фонда оплаты труда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</si>
  <si>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</si>
  <si>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</si>
  <si>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</si>
  <si>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</si>
  <si>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</si>
  <si>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</si>
  <si>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</si>
  <si>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</si>
  <si>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</si>
  <si>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</si>
  <si>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</si>
  <si>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</si>
  <si>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</si>
  <si>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</si>
  <si>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</si>
  <si>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</si>
  <si>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</si>
  <si>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</si>
  <si>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</si>
  <si>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</si>
  <si>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</si>
  <si>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</si>
  <si>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Другие вопросы в области национальной экономики</t>
  </si>
  <si>
    <t>Мероприятия по землеустройству и землепользованию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</si>
  <si>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</si>
  <si>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</si>
  <si>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</si>
  <si>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</si>
  <si>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</si>
  <si>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Благоустройство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</si>
  <si>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</si>
  <si>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</si>
  <si>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</si>
  <si>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</si>
  <si>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</si>
  <si>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</si>
  <si>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</si>
  <si>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</si>
  <si>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</si>
  <si>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</si>
  <si>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Массовый спорт</t>
  </si>
  <si>
    <t>Организация и проведение мероприятий в сфере физической культуры и спорта</t>
  </si>
  <si>
    <t>9900020300</t>
  </si>
  <si>
    <t>9900020400</t>
  </si>
  <si>
    <t>9900000030</t>
  </si>
  <si>
    <t>9900011700</t>
  </si>
  <si>
    <t>9900051180</t>
  </si>
  <si>
    <t>9900024600</t>
  </si>
  <si>
    <t>9900011200</t>
  </si>
  <si>
    <t>9900060020</t>
  </si>
  <si>
    <t>9900004030</t>
  </si>
  <si>
    <t>9900011300</t>
  </si>
  <si>
    <t>9900011100</t>
  </si>
  <si>
    <t>9900011400</t>
  </si>
  <si>
    <t>9900011500</t>
  </si>
  <si>
    <t>9900060310</t>
  </si>
  <si>
    <t>9900060330</t>
  </si>
  <si>
    <t>9900060340</t>
  </si>
  <si>
    <t>9900060350</t>
  </si>
  <si>
    <t>9900012750</t>
  </si>
  <si>
    <t>9900071050</t>
  </si>
  <si>
    <t>9900004060</t>
  </si>
  <si>
    <t>9900082250</t>
  </si>
  <si>
    <t>Оценка недвижимости, признание прав и регулирование отношений по государственной и муниципальной собственности</t>
  </si>
  <si>
    <t>9900020004</t>
  </si>
  <si>
    <t>раздел</t>
  </si>
  <si>
    <t>подраздел</t>
  </si>
  <si>
    <t>целевая статья</t>
  </si>
  <si>
    <t>247</t>
  </si>
  <si>
    <t>Закупка энергетических ресурсов</t>
  </si>
  <si>
    <t>312</t>
  </si>
  <si>
    <t>2</t>
  </si>
  <si>
    <t>Общегосударственные вопросы</t>
  </si>
  <si>
    <t>01</t>
  </si>
  <si>
    <t>00</t>
  </si>
  <si>
    <t>02</t>
  </si>
  <si>
    <t>03</t>
  </si>
  <si>
    <t>04</t>
  </si>
  <si>
    <t>Финансовое обеспечение выполнения функций органами местного самоуправления</t>
  </si>
  <si>
    <t>13</t>
  </si>
  <si>
    <t>Финансовое обеспечение выполнения функций органами местного смоуправления</t>
  </si>
  <si>
    <t>Национальная оборона</t>
  </si>
  <si>
    <t>Национальная безопасность и правоохранительная деятельность</t>
  </si>
  <si>
    <t>10</t>
  </si>
  <si>
    <t>Национальная экономика</t>
  </si>
  <si>
    <t>09</t>
  </si>
  <si>
    <t>12</t>
  </si>
  <si>
    <t>Жилищно-коммунальное хозяйство</t>
  </si>
  <si>
    <t>05</t>
  </si>
  <si>
    <t>Социальная политика</t>
  </si>
  <si>
    <t>Иные пенсии,социальные доплаты к пенсиям</t>
  </si>
  <si>
    <t>Физическая культура и спорт</t>
  </si>
  <si>
    <t>11</t>
  </si>
  <si>
    <t>Другие вопросы в области физической культуры и спорта</t>
  </si>
  <si>
    <t>Другие вопросы в области культуры,кинематографии</t>
  </si>
  <si>
    <t>08</t>
  </si>
  <si>
    <t>9900041600</t>
  </si>
  <si>
    <t>Культура и кинематография</t>
  </si>
  <si>
    <t>Предупреждение и ликвидация последствий чрезвычайных ситуаций в границах поселений</t>
  </si>
  <si>
    <t>9900024000</t>
  </si>
  <si>
    <t>Резервные средства</t>
  </si>
  <si>
    <t>9900007570</t>
  </si>
  <si>
    <t>870</t>
  </si>
  <si>
    <t>Резервные фонды исполнительных органов местного самоуправления</t>
  </si>
  <si>
    <t xml:space="preserve">Резервные фонды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</si>
  <si>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</si>
  <si>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Образование</t>
  </si>
  <si>
    <t>07</t>
  </si>
  <si>
    <t>Организация и проведение мероприятий с детьми и молодежью</t>
  </si>
  <si>
    <t>9900003300</t>
  </si>
  <si>
    <t>Расходы общегосударственного характера</t>
  </si>
  <si>
    <t>Центральный аппарат (местный бюджет)</t>
  </si>
  <si>
    <t>Распределение бюджетных ассигнований по разделам, полразделам, целевым статьям и группам видов расходов классификации расходов бюджета Кременкульского сельского поселения на  2024  год</t>
  </si>
  <si>
    <t>9900046020</t>
  </si>
  <si>
    <t>Реализация переданных полномочий на обеспечение первичных мер пожарнойбезопасности в части создания условий для организации добровольной пожарной дружины</t>
  </si>
  <si>
    <t>Приложение 1                                                                              к решению Совета депутатов  Кременкульского сельского поселения от  27.12.2023г.№ 365 "О внесении изменений в решение Совета депутатов от 22.12.2023г. "О бюджете Кременкульского сельского поселения на 2024 год и плановый период 2025 и 2026 годов"</t>
  </si>
  <si>
    <t>Приложение  3                                                                                 к решению Совета депутатов Кременкульского сельского поселения от "22" декабря 2023 г. № 354 "О бюджете Кременкульского сельского поселения на 2024 год и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</si>
</sst>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1" x14ac:knownFonts="1">
    <font>
      <sz val="10"/>
      <name val="Arial"/>
    </font>
    <font>
      <sz val="11"/>
      <name val="Arial"/>
      <family val="2"/>
      <charset val="204"/>
    </font>
    <font>
      <sz val="11"/>
      <name val="Arial Cyr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rgb="FF464C55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4" fontId="0" fillId="0" borderId="0" xfId="0" applyNumberFormat="1"/>
    <xf numFmtId="0" fontId="2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/>
    <xf numFmtId="49" fontId="9" fillId="0" borderId="1" xfId="0" applyNumberFormat="1" applyFont="1" applyBorder="1" applyAlignment="1">
      <alignment wrapText="1"/>
    </xf>
    <xf numFmtId="4" fontId="7" fillId="0" borderId="0" xfId="0" applyNumberFormat="1" applyFont="1"/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/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7"/>
  <sheetViews>
    <sheetView tabSelected="1" zoomScale="80" zoomScaleNormal="80" workbookViewId="0">
      <selection activeCell="D5" sqref="D5"/>
    </sheetView>
  </sheetViews>
  <sheetFormatPr defaultRowHeight="12.75" customHeight="1" x14ac:dyDescent="0.2"/>
  <cols>
    <col min="1" max="1" width="55.140625" customWidth="1"/>
    <col min="2" max="3" width="6.7109375" customWidth="1"/>
    <col min="4" max="4" width="17" customWidth="1"/>
    <col min="5" max="5" width="7.42578125" customWidth="1"/>
    <col min="6" max="6" width="17.85546875" customWidth="1"/>
    <col min="7" max="7" width="27.140625" customWidth="1"/>
  </cols>
  <sheetData>
    <row r="1" spans="1:7" ht="89.25" customHeight="1" x14ac:dyDescent="0.2">
      <c r="B1" s="44" t="s">
        <v>134</v>
      </c>
      <c r="C1" s="45"/>
      <c r="D1" s="45"/>
      <c r="E1" s="45"/>
      <c r="F1" s="45"/>
    </row>
    <row r="2" spans="1:7" ht="118.5" customHeight="1" x14ac:dyDescent="0.2">
      <c r="A2" s="1"/>
      <c r="B2" s="43" t="s">
        <v>135</v>
      </c>
      <c r="C2" s="43"/>
      <c r="D2" s="43"/>
      <c r="E2" s="43"/>
      <c r="F2" s="43"/>
    </row>
    <row r="3" spans="1:7" ht="9.75" customHeight="1" x14ac:dyDescent="0.2">
      <c r="A3" s="1"/>
      <c r="B3" s="1"/>
      <c r="C3" s="1"/>
      <c r="D3" s="1"/>
      <c r="E3" s="1"/>
      <c r="F3" s="1"/>
    </row>
    <row r="4" spans="1:7" ht="57" customHeight="1" x14ac:dyDescent="0.2">
      <c r="A4" s="46" t="s">
        <v>131</v>
      </c>
      <c r="B4" s="46"/>
      <c r="C4" s="46"/>
      <c r="D4" s="46"/>
      <c r="E4" s="46"/>
      <c r="F4" s="46"/>
    </row>
    <row r="6" spans="1:7" ht="13.5" customHeight="1" x14ac:dyDescent="0.2">
      <c r="A6" s="47" t="s">
        <v>0</v>
      </c>
      <c r="B6" s="47"/>
      <c r="C6" s="11"/>
      <c r="D6" s="52" t="s">
        <v>1</v>
      </c>
      <c r="E6" s="52"/>
      <c r="F6" s="52"/>
    </row>
    <row r="7" spans="1:7" ht="15" customHeight="1" x14ac:dyDescent="0.2">
      <c r="A7" s="48" t="s">
        <v>3</v>
      </c>
      <c r="B7" s="51"/>
      <c r="C7" s="51"/>
      <c r="D7" s="51"/>
      <c r="E7" s="51"/>
      <c r="F7" s="50">
        <v>2024</v>
      </c>
    </row>
    <row r="8" spans="1:7" ht="69" customHeight="1" x14ac:dyDescent="0.2">
      <c r="A8" s="49"/>
      <c r="B8" s="8" t="s">
        <v>84</v>
      </c>
      <c r="C8" s="8" t="s">
        <v>85</v>
      </c>
      <c r="D8" s="9" t="s">
        <v>85</v>
      </c>
      <c r="E8" s="9" t="s">
        <v>86</v>
      </c>
      <c r="F8" s="50"/>
    </row>
    <row r="9" spans="1:7" ht="15" x14ac:dyDescent="0.2">
      <c r="A9" s="2" t="s">
        <v>4</v>
      </c>
      <c r="B9" s="2" t="s">
        <v>90</v>
      </c>
      <c r="C9" s="2"/>
      <c r="D9" s="2" t="s">
        <v>5</v>
      </c>
      <c r="E9" s="2" t="s">
        <v>6</v>
      </c>
      <c r="F9" s="2" t="s">
        <v>2</v>
      </c>
    </row>
    <row r="10" spans="1:7" ht="15" x14ac:dyDescent="0.25">
      <c r="A10" s="3" t="s">
        <v>7</v>
      </c>
      <c r="B10" s="4" t="s">
        <v>8</v>
      </c>
      <c r="C10" s="4"/>
      <c r="D10" s="4"/>
      <c r="E10" s="4"/>
      <c r="F10" s="28">
        <f>SUM(F11+F41+F49+F58+F69+F93+F96+F99+F103)</f>
        <v>115861830</v>
      </c>
      <c r="G10" s="10"/>
    </row>
    <row r="11" spans="1:7" ht="15" x14ac:dyDescent="0.25">
      <c r="A11" s="3" t="s">
        <v>91</v>
      </c>
      <c r="B11" s="4" t="s">
        <v>92</v>
      </c>
      <c r="C11" s="4" t="s">
        <v>93</v>
      </c>
      <c r="D11" s="4"/>
      <c r="E11" s="4"/>
      <c r="F11" s="5">
        <f>SUM(F12+F17+F20+F31+F34)</f>
        <v>34637744</v>
      </c>
      <c r="G11" s="20"/>
    </row>
    <row r="12" spans="1:7" ht="45" x14ac:dyDescent="0.25">
      <c r="A12" s="12" t="s">
        <v>9</v>
      </c>
      <c r="B12" s="21" t="s">
        <v>92</v>
      </c>
      <c r="C12" s="22" t="s">
        <v>94</v>
      </c>
      <c r="D12" s="22"/>
      <c r="E12" s="22"/>
      <c r="F12" s="5">
        <f>F13</f>
        <v>2268700</v>
      </c>
    </row>
    <row r="13" spans="1:7" ht="15" x14ac:dyDescent="0.25">
      <c r="A13" s="12" t="s">
        <v>129</v>
      </c>
      <c r="B13" s="21" t="s">
        <v>92</v>
      </c>
      <c r="C13" s="22" t="s">
        <v>94</v>
      </c>
      <c r="D13" s="22"/>
      <c r="E13" s="22"/>
      <c r="F13" s="5">
        <f>F15+F16</f>
        <v>2268700</v>
      </c>
    </row>
    <row r="14" spans="1:7" ht="15" x14ac:dyDescent="0.25">
      <c r="A14" s="12" t="s">
        <v>10</v>
      </c>
      <c r="B14" s="21" t="s">
        <v>92</v>
      </c>
      <c r="C14" s="22" t="s">
        <v>94</v>
      </c>
      <c r="D14" s="21" t="s">
        <v>61</v>
      </c>
      <c r="E14" s="22"/>
      <c r="F14" s="26">
        <f>F15+F16</f>
        <v>2268700</v>
      </c>
    </row>
    <row r="15" spans="1:7" ht="30.75" customHeight="1" x14ac:dyDescent="0.2">
      <c r="A15" s="7" t="s">
        <v>12</v>
      </c>
      <c r="B15" s="23" t="s">
        <v>92</v>
      </c>
      <c r="C15" s="23" t="s">
        <v>94</v>
      </c>
      <c r="D15" s="23" t="s">
        <v>61</v>
      </c>
      <c r="E15" s="23" t="s">
        <v>11</v>
      </c>
      <c r="F15" s="27">
        <v>1743400</v>
      </c>
    </row>
    <row r="16" spans="1:7" ht="56.25" customHeight="1" x14ac:dyDescent="0.2">
      <c r="A16" s="7" t="s">
        <v>14</v>
      </c>
      <c r="B16" s="23" t="s">
        <v>92</v>
      </c>
      <c r="C16" s="23" t="s">
        <v>94</v>
      </c>
      <c r="D16" s="23" t="s">
        <v>61</v>
      </c>
      <c r="E16" s="23" t="s">
        <v>13</v>
      </c>
      <c r="F16" s="27">
        <v>525300</v>
      </c>
    </row>
    <row r="17" spans="1:7" ht="63.75" customHeight="1" x14ac:dyDescent="0.25">
      <c r="A17" s="19" t="s">
        <v>124</v>
      </c>
      <c r="B17" s="23" t="s">
        <v>92</v>
      </c>
      <c r="C17" s="23" t="s">
        <v>95</v>
      </c>
      <c r="D17" s="23" t="s">
        <v>62</v>
      </c>
      <c r="E17" s="23"/>
      <c r="F17" s="5">
        <f>SUM(F18)</f>
        <v>500000</v>
      </c>
    </row>
    <row r="18" spans="1:7" ht="48.75" customHeight="1" x14ac:dyDescent="0.2">
      <c r="A18" s="7" t="s">
        <v>22</v>
      </c>
      <c r="B18" s="23" t="s">
        <v>92</v>
      </c>
      <c r="C18" s="23" t="s">
        <v>95</v>
      </c>
      <c r="D18" s="23" t="s">
        <v>62</v>
      </c>
      <c r="E18" s="23" t="s">
        <v>21</v>
      </c>
      <c r="F18" s="27">
        <v>500000</v>
      </c>
    </row>
    <row r="19" spans="1:7" ht="48.75" customHeight="1" x14ac:dyDescent="0.25">
      <c r="A19" s="12" t="s">
        <v>16</v>
      </c>
      <c r="B19" s="21" t="s">
        <v>92</v>
      </c>
      <c r="C19" s="21" t="s">
        <v>96</v>
      </c>
      <c r="D19" s="21"/>
      <c r="E19" s="21"/>
      <c r="F19" s="5">
        <f>F20</f>
        <v>29866000</v>
      </c>
    </row>
    <row r="20" spans="1:7" ht="29.25" customHeight="1" x14ac:dyDescent="0.25">
      <c r="A20" s="12" t="s">
        <v>130</v>
      </c>
      <c r="B20" s="21" t="s">
        <v>92</v>
      </c>
      <c r="C20" s="21" t="s">
        <v>96</v>
      </c>
      <c r="D20" s="21"/>
      <c r="E20" s="21"/>
      <c r="F20" s="5">
        <f>F21</f>
        <v>29866000</v>
      </c>
      <c r="G20" s="10"/>
    </row>
    <row r="21" spans="1:7" ht="19.149999999999999" customHeight="1" x14ac:dyDescent="0.25">
      <c r="A21" s="12" t="s">
        <v>97</v>
      </c>
      <c r="B21" s="21" t="s">
        <v>92</v>
      </c>
      <c r="C21" s="21" t="s">
        <v>96</v>
      </c>
      <c r="D21" s="21" t="s">
        <v>62</v>
      </c>
      <c r="E21" s="21"/>
      <c r="F21" s="5">
        <f>F22+F23+F24+F25+F26+F27+F28+F29+F30</f>
        <v>29866000</v>
      </c>
    </row>
    <row r="22" spans="1:7" ht="34.5" customHeight="1" x14ac:dyDescent="0.2">
      <c r="A22" s="7" t="s">
        <v>12</v>
      </c>
      <c r="B22" s="23" t="s">
        <v>92</v>
      </c>
      <c r="C22" s="23" t="s">
        <v>96</v>
      </c>
      <c r="D22" s="23" t="s">
        <v>62</v>
      </c>
      <c r="E22" s="23" t="s">
        <v>11</v>
      </c>
      <c r="F22" s="27">
        <v>16412000</v>
      </c>
    </row>
    <row r="23" spans="1:7" ht="31.5" customHeight="1" x14ac:dyDescent="0.2">
      <c r="A23" s="7" t="s">
        <v>18</v>
      </c>
      <c r="B23" s="23" t="s">
        <v>92</v>
      </c>
      <c r="C23" s="23" t="s">
        <v>96</v>
      </c>
      <c r="D23" s="23" t="s">
        <v>62</v>
      </c>
      <c r="E23" s="23" t="s">
        <v>17</v>
      </c>
      <c r="F23" s="27">
        <v>100000</v>
      </c>
    </row>
    <row r="24" spans="1:7" ht="47.25" customHeight="1" x14ac:dyDescent="0.2">
      <c r="A24" s="7" t="s">
        <v>14</v>
      </c>
      <c r="B24" s="23" t="s">
        <v>92</v>
      </c>
      <c r="C24" s="23" t="s">
        <v>96</v>
      </c>
      <c r="D24" s="23" t="s">
        <v>62</v>
      </c>
      <c r="E24" s="23" t="s">
        <v>13</v>
      </c>
      <c r="F24" s="27">
        <v>4912000</v>
      </c>
    </row>
    <row r="25" spans="1:7" ht="40.5" customHeight="1" x14ac:dyDescent="0.2">
      <c r="A25" s="7" t="s">
        <v>20</v>
      </c>
      <c r="B25" s="23" t="s">
        <v>92</v>
      </c>
      <c r="C25" s="23" t="s">
        <v>96</v>
      </c>
      <c r="D25" s="23" t="s">
        <v>62</v>
      </c>
      <c r="E25" s="23" t="s">
        <v>19</v>
      </c>
      <c r="F25" s="27">
        <v>1617000</v>
      </c>
    </row>
    <row r="26" spans="1:7" ht="32.25" customHeight="1" x14ac:dyDescent="0.2">
      <c r="A26" s="7" t="s">
        <v>22</v>
      </c>
      <c r="B26" s="23" t="s">
        <v>92</v>
      </c>
      <c r="C26" s="23" t="s">
        <v>96</v>
      </c>
      <c r="D26" s="23" t="s">
        <v>62</v>
      </c>
      <c r="E26" s="23" t="s">
        <v>21</v>
      </c>
      <c r="F26" s="27">
        <v>6000000</v>
      </c>
    </row>
    <row r="27" spans="1:7" ht="33" customHeight="1" x14ac:dyDescent="0.2">
      <c r="A27" s="7" t="s">
        <v>88</v>
      </c>
      <c r="B27" s="23" t="s">
        <v>92</v>
      </c>
      <c r="C27" s="23" t="s">
        <v>96</v>
      </c>
      <c r="D27" s="23" t="s">
        <v>62</v>
      </c>
      <c r="E27" s="23" t="s">
        <v>87</v>
      </c>
      <c r="F27" s="27">
        <v>645000</v>
      </c>
    </row>
    <row r="28" spans="1:7" ht="29.25" customHeight="1" x14ac:dyDescent="0.2">
      <c r="A28" s="7" t="s">
        <v>24</v>
      </c>
      <c r="B28" s="23" t="s">
        <v>92</v>
      </c>
      <c r="C28" s="23" t="s">
        <v>96</v>
      </c>
      <c r="D28" s="23" t="s">
        <v>62</v>
      </c>
      <c r="E28" s="23" t="s">
        <v>23</v>
      </c>
      <c r="F28" s="27">
        <v>50000</v>
      </c>
    </row>
    <row r="29" spans="1:7" ht="28.5" customHeight="1" x14ac:dyDescent="0.2">
      <c r="A29" s="7" t="s">
        <v>26</v>
      </c>
      <c r="B29" s="23" t="s">
        <v>92</v>
      </c>
      <c r="C29" s="23" t="s">
        <v>96</v>
      </c>
      <c r="D29" s="23" t="s">
        <v>62</v>
      </c>
      <c r="E29" s="23" t="s">
        <v>25</v>
      </c>
      <c r="F29" s="27">
        <v>130000</v>
      </c>
    </row>
    <row r="30" spans="1:7" ht="14.25" x14ac:dyDescent="0.2">
      <c r="A30" s="7" t="s">
        <v>28</v>
      </c>
      <c r="B30" s="23" t="s">
        <v>15</v>
      </c>
      <c r="C30" s="23"/>
      <c r="D30" s="23" t="s">
        <v>62</v>
      </c>
      <c r="E30" s="23" t="s">
        <v>27</v>
      </c>
      <c r="F30" s="27">
        <v>0</v>
      </c>
    </row>
    <row r="31" spans="1:7" ht="29.25" customHeight="1" x14ac:dyDescent="0.25">
      <c r="A31" s="12" t="s">
        <v>123</v>
      </c>
      <c r="B31" s="21" t="s">
        <v>92</v>
      </c>
      <c r="C31" s="21" t="s">
        <v>111</v>
      </c>
      <c r="D31" s="21"/>
      <c r="E31" s="21"/>
      <c r="F31" s="5">
        <f>SUM(F32)</f>
        <v>500000</v>
      </c>
    </row>
    <row r="32" spans="1:7" ht="29.25" customHeight="1" x14ac:dyDescent="0.2">
      <c r="A32" s="7" t="s">
        <v>122</v>
      </c>
      <c r="B32" s="23" t="s">
        <v>92</v>
      </c>
      <c r="C32" s="23" t="s">
        <v>111</v>
      </c>
      <c r="D32" s="24" t="s">
        <v>83</v>
      </c>
      <c r="E32" s="23"/>
      <c r="F32" s="27">
        <f>F33</f>
        <v>500000</v>
      </c>
    </row>
    <row r="33" spans="1:6" ht="20.25" customHeight="1" x14ac:dyDescent="0.2">
      <c r="A33" s="7" t="s">
        <v>119</v>
      </c>
      <c r="B33" s="23" t="s">
        <v>92</v>
      </c>
      <c r="C33" s="23" t="s">
        <v>111</v>
      </c>
      <c r="D33" s="24" t="s">
        <v>120</v>
      </c>
      <c r="E33" s="23" t="s">
        <v>121</v>
      </c>
      <c r="F33" s="27">
        <v>500000</v>
      </c>
    </row>
    <row r="34" spans="1:6" ht="19.5" customHeight="1" x14ac:dyDescent="0.25">
      <c r="A34" s="12" t="s">
        <v>29</v>
      </c>
      <c r="B34" s="21" t="s">
        <v>92</v>
      </c>
      <c r="C34" s="21" t="s">
        <v>98</v>
      </c>
      <c r="D34" s="21"/>
      <c r="E34" s="21"/>
      <c r="F34" s="5">
        <f>SUM(F35+F37+F39)</f>
        <v>1503044</v>
      </c>
    </row>
    <row r="35" spans="1:6" ht="75" x14ac:dyDescent="0.25">
      <c r="A35" s="12" t="s">
        <v>30</v>
      </c>
      <c r="B35" s="21" t="s">
        <v>92</v>
      </c>
      <c r="C35" s="21" t="s">
        <v>98</v>
      </c>
      <c r="D35" s="21" t="s">
        <v>63</v>
      </c>
      <c r="E35" s="21"/>
      <c r="F35" s="5">
        <f>F36</f>
        <v>285006</v>
      </c>
    </row>
    <row r="36" spans="1:6" ht="24.75" customHeight="1" x14ac:dyDescent="0.2">
      <c r="A36" s="7" t="s">
        <v>32</v>
      </c>
      <c r="B36" s="23" t="s">
        <v>92</v>
      </c>
      <c r="C36" s="23" t="s">
        <v>98</v>
      </c>
      <c r="D36" s="23" t="s">
        <v>63</v>
      </c>
      <c r="E36" s="23" t="s">
        <v>31</v>
      </c>
      <c r="F36" s="27">
        <v>285006</v>
      </c>
    </row>
    <row r="37" spans="1:6" ht="60" x14ac:dyDescent="0.25">
      <c r="A37" s="12" t="s">
        <v>33</v>
      </c>
      <c r="B37" s="21" t="s">
        <v>92</v>
      </c>
      <c r="C37" s="21" t="s">
        <v>98</v>
      </c>
      <c r="D37" s="21" t="s">
        <v>64</v>
      </c>
      <c r="E37" s="21"/>
      <c r="F37" s="5">
        <f>F38</f>
        <v>3044</v>
      </c>
    </row>
    <row r="38" spans="1:6" ht="18.75" customHeight="1" x14ac:dyDescent="0.2">
      <c r="A38" s="7" t="s">
        <v>22</v>
      </c>
      <c r="B38" s="23" t="s">
        <v>92</v>
      </c>
      <c r="C38" s="23" t="s">
        <v>98</v>
      </c>
      <c r="D38" s="23" t="s">
        <v>64</v>
      </c>
      <c r="E38" s="23" t="s">
        <v>21</v>
      </c>
      <c r="F38" s="27">
        <v>3044</v>
      </c>
    </row>
    <row r="39" spans="1:6" ht="48.75" customHeight="1" x14ac:dyDescent="0.25">
      <c r="A39" s="12" t="s">
        <v>99</v>
      </c>
      <c r="B39" s="21" t="s">
        <v>92</v>
      </c>
      <c r="C39" s="21" t="s">
        <v>98</v>
      </c>
      <c r="D39" s="21" t="s">
        <v>62</v>
      </c>
      <c r="E39" s="21"/>
      <c r="F39" s="5">
        <f>F40</f>
        <v>1214994</v>
      </c>
    </row>
    <row r="40" spans="1:6" ht="29.25" customHeight="1" x14ac:dyDescent="0.2">
      <c r="A40" s="7" t="s">
        <v>22</v>
      </c>
      <c r="B40" s="23" t="s">
        <v>92</v>
      </c>
      <c r="C40" s="23" t="s">
        <v>98</v>
      </c>
      <c r="D40" s="23" t="s">
        <v>62</v>
      </c>
      <c r="E40" s="23" t="s">
        <v>21</v>
      </c>
      <c r="F40" s="27">
        <v>1214994</v>
      </c>
    </row>
    <row r="41" spans="1:6" ht="33" customHeight="1" x14ac:dyDescent="0.25">
      <c r="A41" s="12" t="s">
        <v>100</v>
      </c>
      <c r="B41" s="21" t="s">
        <v>94</v>
      </c>
      <c r="C41" s="21" t="s">
        <v>93</v>
      </c>
      <c r="D41" s="21"/>
      <c r="E41" s="21"/>
      <c r="F41" s="5">
        <f t="shared" ref="F41" si="0">F42</f>
        <v>790789</v>
      </c>
    </row>
    <row r="42" spans="1:6" ht="32.25" customHeight="1" x14ac:dyDescent="0.25">
      <c r="A42" s="12" t="s">
        <v>34</v>
      </c>
      <c r="B42" s="21" t="s">
        <v>94</v>
      </c>
      <c r="C42" s="21" t="s">
        <v>95</v>
      </c>
      <c r="D42" s="21"/>
      <c r="E42" s="21"/>
      <c r="F42" s="5">
        <f>SUM(F43)</f>
        <v>790789</v>
      </c>
    </row>
    <row r="43" spans="1:6" ht="45" x14ac:dyDescent="0.25">
      <c r="A43" s="12" t="s">
        <v>35</v>
      </c>
      <c r="B43" s="21" t="s">
        <v>94</v>
      </c>
      <c r="C43" s="21" t="s">
        <v>95</v>
      </c>
      <c r="D43" s="21" t="s">
        <v>65</v>
      </c>
      <c r="E43" s="21"/>
      <c r="F43" s="5">
        <f>F44+F45+F46+F47+F48</f>
        <v>790789</v>
      </c>
    </row>
    <row r="44" spans="1:6" ht="28.5" x14ac:dyDescent="0.2">
      <c r="A44" s="7" t="s">
        <v>12</v>
      </c>
      <c r="B44" s="23" t="s">
        <v>94</v>
      </c>
      <c r="C44" s="23" t="s">
        <v>95</v>
      </c>
      <c r="D44" s="23" t="s">
        <v>65</v>
      </c>
      <c r="E44" s="23" t="s">
        <v>11</v>
      </c>
      <c r="F44" s="27">
        <v>594576</v>
      </c>
    </row>
    <row r="45" spans="1:6" ht="57" x14ac:dyDescent="0.2">
      <c r="A45" s="7" t="s">
        <v>14</v>
      </c>
      <c r="B45" s="23" t="s">
        <v>94</v>
      </c>
      <c r="C45" s="23" t="s">
        <v>95</v>
      </c>
      <c r="D45" s="23" t="s">
        <v>65</v>
      </c>
      <c r="E45" s="23" t="s">
        <v>13</v>
      </c>
      <c r="F45" s="27">
        <v>179562</v>
      </c>
    </row>
    <row r="46" spans="1:6" ht="28.5" x14ac:dyDescent="0.2">
      <c r="A46" s="7" t="s">
        <v>20</v>
      </c>
      <c r="B46" s="23" t="s">
        <v>94</v>
      </c>
      <c r="C46" s="23" t="s">
        <v>95</v>
      </c>
      <c r="D46" s="23" t="s">
        <v>65</v>
      </c>
      <c r="E46" s="23" t="s">
        <v>19</v>
      </c>
      <c r="F46" s="27">
        <v>7320</v>
      </c>
    </row>
    <row r="47" spans="1:6" ht="32.25" customHeight="1" x14ac:dyDescent="0.2">
      <c r="A47" s="7" t="s">
        <v>22</v>
      </c>
      <c r="B47" s="23" t="s">
        <v>94</v>
      </c>
      <c r="C47" s="23" t="s">
        <v>95</v>
      </c>
      <c r="D47" s="23" t="s">
        <v>65</v>
      </c>
      <c r="E47" s="23" t="s">
        <v>21</v>
      </c>
      <c r="F47" s="27">
        <v>3504</v>
      </c>
    </row>
    <row r="48" spans="1:6" ht="23.25" customHeight="1" x14ac:dyDescent="0.2">
      <c r="A48" s="7" t="s">
        <v>88</v>
      </c>
      <c r="B48" s="23" t="s">
        <v>94</v>
      </c>
      <c r="C48" s="23" t="s">
        <v>95</v>
      </c>
      <c r="D48" s="23" t="s">
        <v>65</v>
      </c>
      <c r="E48" s="23" t="s">
        <v>87</v>
      </c>
      <c r="F48" s="27">
        <v>5827</v>
      </c>
    </row>
    <row r="49" spans="1:7" ht="34.5" customHeight="1" x14ac:dyDescent="0.25">
      <c r="A49" s="12" t="s">
        <v>101</v>
      </c>
      <c r="B49" s="21" t="s">
        <v>95</v>
      </c>
      <c r="C49" s="21" t="s">
        <v>93</v>
      </c>
      <c r="D49" s="21"/>
      <c r="E49" s="21"/>
      <c r="F49" s="5">
        <f>F50+F52</f>
        <v>4516000</v>
      </c>
      <c r="G49" s="18"/>
    </row>
    <row r="50" spans="1:7" ht="29.25" customHeight="1" x14ac:dyDescent="0.25">
      <c r="A50" s="12" t="s">
        <v>117</v>
      </c>
      <c r="B50" s="21" t="s">
        <v>95</v>
      </c>
      <c r="C50" s="21" t="s">
        <v>104</v>
      </c>
      <c r="D50" s="21" t="s">
        <v>118</v>
      </c>
      <c r="E50" s="21"/>
      <c r="F50" s="5">
        <f>SUM(F51)</f>
        <v>800000</v>
      </c>
    </row>
    <row r="51" spans="1:7" ht="29.25" customHeight="1" x14ac:dyDescent="0.2">
      <c r="A51" s="7" t="s">
        <v>22</v>
      </c>
      <c r="B51" s="23" t="s">
        <v>95</v>
      </c>
      <c r="C51" s="23" t="s">
        <v>104</v>
      </c>
      <c r="D51" s="23" t="s">
        <v>118</v>
      </c>
      <c r="E51" s="23" t="s">
        <v>21</v>
      </c>
      <c r="F51" s="27">
        <v>800000</v>
      </c>
    </row>
    <row r="52" spans="1:7" ht="29.25" customHeight="1" x14ac:dyDescent="0.25">
      <c r="A52" s="12" t="s">
        <v>36</v>
      </c>
      <c r="B52" s="21" t="s">
        <v>95</v>
      </c>
      <c r="C52" s="21" t="s">
        <v>102</v>
      </c>
      <c r="D52" s="21"/>
      <c r="E52" s="21"/>
      <c r="F52" s="5">
        <f>SUM(F56+F53)</f>
        <v>3716000</v>
      </c>
    </row>
    <row r="53" spans="1:7" ht="29.25" customHeight="1" x14ac:dyDescent="0.25">
      <c r="A53" s="12" t="s">
        <v>37</v>
      </c>
      <c r="B53" s="21" t="s">
        <v>95</v>
      </c>
      <c r="C53" s="21" t="s">
        <v>102</v>
      </c>
      <c r="D53" s="21" t="s">
        <v>66</v>
      </c>
      <c r="E53" s="21"/>
      <c r="F53" s="5">
        <f>F54+F55</f>
        <v>2792384</v>
      </c>
    </row>
    <row r="54" spans="1:7" ht="29.25" customHeight="1" x14ac:dyDescent="0.2">
      <c r="A54" s="7" t="s">
        <v>22</v>
      </c>
      <c r="B54" s="23" t="s">
        <v>95</v>
      </c>
      <c r="C54" s="23" t="s">
        <v>102</v>
      </c>
      <c r="D54" s="23" t="s">
        <v>66</v>
      </c>
      <c r="E54" s="23" t="s">
        <v>21</v>
      </c>
      <c r="F54" s="27">
        <v>2667384</v>
      </c>
    </row>
    <row r="55" spans="1:7" ht="29.25" customHeight="1" x14ac:dyDescent="0.2">
      <c r="A55" s="7" t="s">
        <v>88</v>
      </c>
      <c r="B55" s="23" t="s">
        <v>95</v>
      </c>
      <c r="C55" s="23" t="s">
        <v>102</v>
      </c>
      <c r="D55" s="23" t="s">
        <v>66</v>
      </c>
      <c r="E55" s="23" t="s">
        <v>87</v>
      </c>
      <c r="F55" s="27">
        <v>125000</v>
      </c>
    </row>
    <row r="56" spans="1:7" ht="66" customHeight="1" x14ac:dyDescent="0.2">
      <c r="A56" s="12" t="s">
        <v>133</v>
      </c>
      <c r="B56" s="23" t="s">
        <v>95</v>
      </c>
      <c r="C56" s="23" t="s">
        <v>102</v>
      </c>
      <c r="D56" s="23" t="s">
        <v>132</v>
      </c>
      <c r="E56" s="23"/>
      <c r="F56" s="27">
        <f>SUM(F57)</f>
        <v>923616</v>
      </c>
    </row>
    <row r="57" spans="1:7" ht="29.25" customHeight="1" x14ac:dyDescent="0.2">
      <c r="A57" s="7" t="s">
        <v>22</v>
      </c>
      <c r="B57" s="23" t="s">
        <v>95</v>
      </c>
      <c r="C57" s="23" t="s">
        <v>102</v>
      </c>
      <c r="D57" s="23" t="s">
        <v>132</v>
      </c>
      <c r="E57" s="23" t="s">
        <v>21</v>
      </c>
      <c r="F57" s="27">
        <v>923616</v>
      </c>
    </row>
    <row r="58" spans="1:7" ht="15" x14ac:dyDescent="0.25">
      <c r="A58" s="12" t="s">
        <v>103</v>
      </c>
      <c r="B58" s="21" t="s">
        <v>96</v>
      </c>
      <c r="C58" s="21" t="s">
        <v>93</v>
      </c>
      <c r="D58" s="21"/>
      <c r="E58" s="21"/>
      <c r="F58" s="5">
        <f>F59+F64</f>
        <v>8683663</v>
      </c>
      <c r="G58" s="18"/>
    </row>
    <row r="59" spans="1:7" ht="15" x14ac:dyDescent="0.25">
      <c r="A59" s="12" t="s">
        <v>38</v>
      </c>
      <c r="B59" s="21" t="s">
        <v>96</v>
      </c>
      <c r="C59" s="21" t="s">
        <v>104</v>
      </c>
      <c r="D59" s="21"/>
      <c r="E59" s="21"/>
      <c r="F59" s="5">
        <f>SUM(F62+F60)</f>
        <v>8183663</v>
      </c>
    </row>
    <row r="60" spans="1:7" ht="78.75" customHeight="1" x14ac:dyDescent="0.25">
      <c r="A60" s="12" t="s">
        <v>39</v>
      </c>
      <c r="B60" s="21" t="s">
        <v>96</v>
      </c>
      <c r="C60" s="21" t="s">
        <v>104</v>
      </c>
      <c r="D60" s="21" t="s">
        <v>67</v>
      </c>
      <c r="E60" s="21"/>
      <c r="F60" s="5">
        <f>F61</f>
        <v>3183663</v>
      </c>
    </row>
    <row r="61" spans="1:7" ht="42.75" customHeight="1" x14ac:dyDescent="0.2">
      <c r="A61" s="7" t="s">
        <v>22</v>
      </c>
      <c r="B61" s="23" t="s">
        <v>96</v>
      </c>
      <c r="C61" s="23" t="s">
        <v>104</v>
      </c>
      <c r="D61" s="23" t="s">
        <v>67</v>
      </c>
      <c r="E61" s="23" t="s">
        <v>21</v>
      </c>
      <c r="F61" s="27">
        <v>3183663</v>
      </c>
    </row>
    <row r="62" spans="1:7" ht="64.5" customHeight="1" x14ac:dyDescent="0.25">
      <c r="A62" s="12" t="s">
        <v>40</v>
      </c>
      <c r="B62" s="21" t="s">
        <v>96</v>
      </c>
      <c r="C62" s="21" t="s">
        <v>104</v>
      </c>
      <c r="D62" s="21" t="s">
        <v>68</v>
      </c>
      <c r="E62" s="21"/>
      <c r="F62" s="5">
        <f>F63</f>
        <v>5000000</v>
      </c>
    </row>
    <row r="63" spans="1:7" ht="18" customHeight="1" x14ac:dyDescent="0.2">
      <c r="A63" s="7" t="s">
        <v>22</v>
      </c>
      <c r="B63" s="23" t="s">
        <v>96</v>
      </c>
      <c r="C63" s="23" t="s">
        <v>104</v>
      </c>
      <c r="D63" s="23" t="s">
        <v>68</v>
      </c>
      <c r="E63" s="23" t="s">
        <v>21</v>
      </c>
      <c r="F63" s="27">
        <v>5000000</v>
      </c>
    </row>
    <row r="64" spans="1:7" ht="30" x14ac:dyDescent="0.25">
      <c r="A64" s="12" t="s">
        <v>41</v>
      </c>
      <c r="B64" s="21" t="s">
        <v>96</v>
      </c>
      <c r="C64" s="21" t="s">
        <v>105</v>
      </c>
      <c r="D64" s="21"/>
      <c r="E64" s="21"/>
      <c r="F64" s="5">
        <f>SUM(F67+F65)</f>
        <v>500000</v>
      </c>
    </row>
    <row r="65" spans="1:7" ht="30" x14ac:dyDescent="0.25">
      <c r="A65" s="12" t="s">
        <v>42</v>
      </c>
      <c r="B65" s="21" t="s">
        <v>96</v>
      </c>
      <c r="C65" s="21" t="s">
        <v>105</v>
      </c>
      <c r="D65" s="21" t="s">
        <v>69</v>
      </c>
      <c r="E65" s="21"/>
      <c r="F65" s="5">
        <f>F66</f>
        <v>400000</v>
      </c>
    </row>
    <row r="66" spans="1:7" ht="47.25" customHeight="1" x14ac:dyDescent="0.2">
      <c r="A66" s="7" t="s">
        <v>22</v>
      </c>
      <c r="B66" s="23" t="s">
        <v>96</v>
      </c>
      <c r="C66" s="23" t="s">
        <v>105</v>
      </c>
      <c r="D66" s="23" t="s">
        <v>69</v>
      </c>
      <c r="E66" s="23" t="s">
        <v>21</v>
      </c>
      <c r="F66" s="27">
        <v>400000</v>
      </c>
    </row>
    <row r="67" spans="1:7" ht="31.5" customHeight="1" x14ac:dyDescent="0.25">
      <c r="A67" s="12" t="s">
        <v>82</v>
      </c>
      <c r="B67" s="21" t="s">
        <v>96</v>
      </c>
      <c r="C67" s="21" t="s">
        <v>105</v>
      </c>
      <c r="D67" s="21" t="s">
        <v>81</v>
      </c>
      <c r="E67" s="21"/>
      <c r="F67" s="5">
        <f>F68</f>
        <v>100000</v>
      </c>
    </row>
    <row r="68" spans="1:7" ht="42.75" x14ac:dyDescent="0.2">
      <c r="A68" s="7" t="s">
        <v>22</v>
      </c>
      <c r="B68" s="23" t="s">
        <v>96</v>
      </c>
      <c r="C68" s="23" t="s">
        <v>105</v>
      </c>
      <c r="D68" s="23" t="s">
        <v>81</v>
      </c>
      <c r="E68" s="23" t="s">
        <v>21</v>
      </c>
      <c r="F68" s="27">
        <v>100000</v>
      </c>
    </row>
    <row r="69" spans="1:7" ht="30.75" customHeight="1" x14ac:dyDescent="0.25">
      <c r="A69" s="12" t="s">
        <v>106</v>
      </c>
      <c r="B69" s="21" t="s">
        <v>107</v>
      </c>
      <c r="C69" s="21" t="s">
        <v>93</v>
      </c>
      <c r="D69" s="21"/>
      <c r="E69" s="21"/>
      <c r="F69" s="5">
        <f>F70+F73+F79</f>
        <v>62365958</v>
      </c>
      <c r="G69" s="20"/>
    </row>
    <row r="70" spans="1:7" ht="15" x14ac:dyDescent="0.25">
      <c r="A70" s="12" t="s">
        <v>43</v>
      </c>
      <c r="B70" s="21" t="s">
        <v>107</v>
      </c>
      <c r="C70" s="21" t="s">
        <v>92</v>
      </c>
      <c r="D70" s="21"/>
      <c r="E70" s="21"/>
      <c r="F70" s="5">
        <f>F71</f>
        <v>15600</v>
      </c>
    </row>
    <row r="71" spans="1:7" ht="125.25" customHeight="1" x14ac:dyDescent="0.25">
      <c r="A71" s="13" t="s">
        <v>44</v>
      </c>
      <c r="B71" s="21" t="s">
        <v>107</v>
      </c>
      <c r="C71" s="21" t="s">
        <v>92</v>
      </c>
      <c r="D71" s="21" t="s">
        <v>70</v>
      </c>
      <c r="E71" s="21"/>
      <c r="F71" s="5">
        <f>F72</f>
        <v>15600</v>
      </c>
    </row>
    <row r="72" spans="1:7" ht="30.75" customHeight="1" x14ac:dyDescent="0.2">
      <c r="A72" s="7" t="s">
        <v>22</v>
      </c>
      <c r="B72" s="23" t="s">
        <v>107</v>
      </c>
      <c r="C72" s="23" t="s">
        <v>92</v>
      </c>
      <c r="D72" s="23" t="s">
        <v>70</v>
      </c>
      <c r="E72" s="23" t="s">
        <v>21</v>
      </c>
      <c r="F72" s="27">
        <v>15600</v>
      </c>
    </row>
    <row r="73" spans="1:7" ht="24" customHeight="1" x14ac:dyDescent="0.25">
      <c r="A73" s="12" t="s">
        <v>45</v>
      </c>
      <c r="B73" s="21" t="s">
        <v>107</v>
      </c>
      <c r="C73" s="21" t="s">
        <v>94</v>
      </c>
      <c r="D73" s="21"/>
      <c r="E73" s="21"/>
      <c r="F73" s="5">
        <f>F74+F76</f>
        <v>2812150</v>
      </c>
    </row>
    <row r="74" spans="1:7" ht="91.5" customHeight="1" x14ac:dyDescent="0.25">
      <c r="A74" s="13" t="s">
        <v>46</v>
      </c>
      <c r="B74" s="21" t="s">
        <v>107</v>
      </c>
      <c r="C74" s="21" t="s">
        <v>94</v>
      </c>
      <c r="D74" s="21" t="s">
        <v>71</v>
      </c>
      <c r="E74" s="21"/>
      <c r="F74" s="5">
        <f>F75</f>
        <v>2712150</v>
      </c>
    </row>
    <row r="75" spans="1:7" ht="33" customHeight="1" x14ac:dyDescent="0.2">
      <c r="A75" s="7" t="s">
        <v>22</v>
      </c>
      <c r="B75" s="23" t="s">
        <v>107</v>
      </c>
      <c r="C75" s="23" t="s">
        <v>94</v>
      </c>
      <c r="D75" s="23" t="s">
        <v>71</v>
      </c>
      <c r="E75" s="23" t="s">
        <v>21</v>
      </c>
      <c r="F75" s="27">
        <v>2712150</v>
      </c>
    </row>
    <row r="76" spans="1:7" ht="37.5" customHeight="1" x14ac:dyDescent="0.25">
      <c r="A76" s="12" t="s">
        <v>47</v>
      </c>
      <c r="B76" s="21" t="s">
        <v>107</v>
      </c>
      <c r="C76" s="21" t="s">
        <v>94</v>
      </c>
      <c r="D76" s="21" t="s">
        <v>80</v>
      </c>
      <c r="E76" s="21"/>
      <c r="F76" s="5">
        <f>F77+F78</f>
        <v>100000</v>
      </c>
    </row>
    <row r="77" spans="1:7" ht="45.75" customHeight="1" x14ac:dyDescent="0.2">
      <c r="A77" s="7" t="s">
        <v>22</v>
      </c>
      <c r="B77" s="23" t="s">
        <v>107</v>
      </c>
      <c r="C77" s="23" t="s">
        <v>94</v>
      </c>
      <c r="D77" s="23" t="s">
        <v>80</v>
      </c>
      <c r="E77" s="23" t="s">
        <v>21</v>
      </c>
      <c r="F77" s="27">
        <v>100000</v>
      </c>
    </row>
    <row r="78" spans="1:7" ht="43.5" customHeight="1" x14ac:dyDescent="0.2">
      <c r="A78" s="7" t="s">
        <v>56</v>
      </c>
      <c r="B78" s="23" t="s">
        <v>107</v>
      </c>
      <c r="C78" s="23" t="s">
        <v>94</v>
      </c>
      <c r="D78" s="23" t="s">
        <v>80</v>
      </c>
      <c r="E78" s="23" t="s">
        <v>55</v>
      </c>
      <c r="F78" s="27"/>
    </row>
    <row r="79" spans="1:7" ht="26.25" customHeight="1" x14ac:dyDescent="0.25">
      <c r="A79" s="6" t="s">
        <v>48</v>
      </c>
      <c r="B79" s="21" t="s">
        <v>107</v>
      </c>
      <c r="C79" s="21" t="s">
        <v>95</v>
      </c>
      <c r="D79" s="21"/>
      <c r="E79" s="21"/>
      <c r="F79" s="5">
        <f>SUM(F80+F82+F84+F87+F89+F91)</f>
        <v>59538208</v>
      </c>
      <c r="G79" s="10"/>
    </row>
    <row r="80" spans="1:7" ht="30" customHeight="1" x14ac:dyDescent="0.25">
      <c r="A80" s="12" t="s">
        <v>49</v>
      </c>
      <c r="B80" s="21" t="s">
        <v>107</v>
      </c>
      <c r="C80" s="21" t="s">
        <v>95</v>
      </c>
      <c r="D80" s="21" t="s">
        <v>72</v>
      </c>
      <c r="E80" s="21"/>
      <c r="F80" s="5">
        <f>F81</f>
        <v>1909038</v>
      </c>
      <c r="G80" s="10"/>
    </row>
    <row r="81" spans="1:7" ht="44.25" customHeight="1" x14ac:dyDescent="0.2">
      <c r="A81" s="7" t="s">
        <v>22</v>
      </c>
      <c r="B81" s="23" t="s">
        <v>107</v>
      </c>
      <c r="C81" s="23" t="s">
        <v>95</v>
      </c>
      <c r="D81" s="23" t="s">
        <v>72</v>
      </c>
      <c r="E81" s="23" t="s">
        <v>21</v>
      </c>
      <c r="F81" s="27">
        <v>1909038</v>
      </c>
    </row>
    <row r="82" spans="1:7" ht="54.75" customHeight="1" x14ac:dyDescent="0.25">
      <c r="A82" s="12" t="s">
        <v>50</v>
      </c>
      <c r="B82" s="21" t="s">
        <v>107</v>
      </c>
      <c r="C82" s="21" t="s">
        <v>95</v>
      </c>
      <c r="D82" s="21" t="s">
        <v>73</v>
      </c>
      <c r="E82" s="21"/>
      <c r="F82" s="5">
        <f>F83</f>
        <v>97130</v>
      </c>
    </row>
    <row r="83" spans="1:7" ht="48.75" customHeight="1" x14ac:dyDescent="0.2">
      <c r="A83" s="7" t="s">
        <v>22</v>
      </c>
      <c r="B83" s="23" t="s">
        <v>107</v>
      </c>
      <c r="C83" s="23" t="s">
        <v>95</v>
      </c>
      <c r="D83" s="23" t="s">
        <v>73</v>
      </c>
      <c r="E83" s="23" t="s">
        <v>21</v>
      </c>
      <c r="F83" s="27">
        <v>97130</v>
      </c>
    </row>
    <row r="84" spans="1:7" ht="29.25" customHeight="1" x14ac:dyDescent="0.25">
      <c r="A84" s="12" t="s">
        <v>51</v>
      </c>
      <c r="B84" s="21" t="s">
        <v>107</v>
      </c>
      <c r="C84" s="21" t="s">
        <v>95</v>
      </c>
      <c r="D84" s="21" t="s">
        <v>74</v>
      </c>
      <c r="E84" s="21"/>
      <c r="F84" s="5">
        <f>F85+F86</f>
        <v>34000000</v>
      </c>
    </row>
    <row r="85" spans="1:7" ht="32.25" customHeight="1" x14ac:dyDescent="0.2">
      <c r="A85" s="7" t="s">
        <v>22</v>
      </c>
      <c r="B85" s="23" t="s">
        <v>107</v>
      </c>
      <c r="C85" s="23" t="s">
        <v>95</v>
      </c>
      <c r="D85" s="23" t="s">
        <v>74</v>
      </c>
      <c r="E85" s="23" t="s">
        <v>21</v>
      </c>
      <c r="F85" s="27">
        <v>29000000</v>
      </c>
    </row>
    <row r="86" spans="1:7" ht="22.5" customHeight="1" x14ac:dyDescent="0.2">
      <c r="A86" s="7" t="s">
        <v>88</v>
      </c>
      <c r="B86" s="23" t="s">
        <v>107</v>
      </c>
      <c r="C86" s="23" t="s">
        <v>95</v>
      </c>
      <c r="D86" s="23" t="s">
        <v>74</v>
      </c>
      <c r="E86" s="23" t="s">
        <v>87</v>
      </c>
      <c r="F86" s="27">
        <v>5000000</v>
      </c>
    </row>
    <row r="87" spans="1:7" ht="22.5" customHeight="1" x14ac:dyDescent="0.2">
      <c r="A87" s="6" t="s">
        <v>52</v>
      </c>
      <c r="B87" s="22" t="s">
        <v>107</v>
      </c>
      <c r="C87" s="22" t="s">
        <v>95</v>
      </c>
      <c r="D87" s="22" t="s">
        <v>75</v>
      </c>
      <c r="E87" s="22"/>
      <c r="F87" s="26">
        <f>F88</f>
        <v>2700000</v>
      </c>
    </row>
    <row r="88" spans="1:7" ht="45" customHeight="1" x14ac:dyDescent="0.2">
      <c r="A88" s="7" t="s">
        <v>22</v>
      </c>
      <c r="B88" s="23" t="s">
        <v>107</v>
      </c>
      <c r="C88" s="23" t="s">
        <v>95</v>
      </c>
      <c r="D88" s="23" t="s">
        <v>75</v>
      </c>
      <c r="E88" s="23" t="s">
        <v>21</v>
      </c>
      <c r="F88" s="27">
        <v>2700000</v>
      </c>
    </row>
    <row r="89" spans="1:7" ht="33" customHeight="1" x14ac:dyDescent="0.2">
      <c r="A89" s="6" t="s">
        <v>53</v>
      </c>
      <c r="B89" s="22" t="s">
        <v>107</v>
      </c>
      <c r="C89" s="22" t="s">
        <v>95</v>
      </c>
      <c r="D89" s="22" t="s">
        <v>76</v>
      </c>
      <c r="E89" s="22"/>
      <c r="F89" s="26">
        <f>F90</f>
        <v>200000</v>
      </c>
    </row>
    <row r="90" spans="1:7" ht="47.25" customHeight="1" x14ac:dyDescent="0.2">
      <c r="A90" s="7" t="s">
        <v>22</v>
      </c>
      <c r="B90" s="23" t="s">
        <v>107</v>
      </c>
      <c r="C90" s="23" t="s">
        <v>95</v>
      </c>
      <c r="D90" s="23" t="s">
        <v>76</v>
      </c>
      <c r="E90" s="23" t="s">
        <v>21</v>
      </c>
      <c r="F90" s="27">
        <v>200000</v>
      </c>
    </row>
    <row r="91" spans="1:7" ht="31.5" customHeight="1" x14ac:dyDescent="0.2">
      <c r="A91" s="6" t="s">
        <v>54</v>
      </c>
      <c r="B91" s="22" t="s">
        <v>107</v>
      </c>
      <c r="C91" s="22" t="s">
        <v>95</v>
      </c>
      <c r="D91" s="22" t="s">
        <v>77</v>
      </c>
      <c r="E91" s="22"/>
      <c r="F91" s="26">
        <f>F92</f>
        <v>20632040</v>
      </c>
    </row>
    <row r="92" spans="1:7" ht="44.25" customHeight="1" x14ac:dyDescent="0.2">
      <c r="A92" s="7" t="s">
        <v>22</v>
      </c>
      <c r="B92" s="23" t="s">
        <v>107</v>
      </c>
      <c r="C92" s="23" t="s">
        <v>95</v>
      </c>
      <c r="D92" s="23" t="s">
        <v>77</v>
      </c>
      <c r="E92" s="23" t="s">
        <v>21</v>
      </c>
      <c r="F92" s="27">
        <v>20632040</v>
      </c>
    </row>
    <row r="93" spans="1:7" ht="26.25" customHeight="1" x14ac:dyDescent="0.25">
      <c r="A93" s="12" t="s">
        <v>125</v>
      </c>
      <c r="B93" s="21" t="s">
        <v>126</v>
      </c>
      <c r="C93" s="21" t="s">
        <v>93</v>
      </c>
      <c r="D93" s="21"/>
      <c r="E93" s="21"/>
      <c r="F93" s="5">
        <f>SUM(F94)</f>
        <v>100000</v>
      </c>
      <c r="G93" s="18"/>
    </row>
    <row r="94" spans="1:7" ht="46.5" customHeight="1" x14ac:dyDescent="0.2">
      <c r="A94" s="6" t="s">
        <v>127</v>
      </c>
      <c r="B94" s="22" t="s">
        <v>126</v>
      </c>
      <c r="C94" s="22" t="s">
        <v>126</v>
      </c>
      <c r="D94" s="23" t="s">
        <v>128</v>
      </c>
      <c r="E94" s="23"/>
      <c r="F94" s="27">
        <f t="shared" ref="F94" si="1">SUM(F95)</f>
        <v>100000</v>
      </c>
    </row>
    <row r="95" spans="1:7" ht="32.25" customHeight="1" x14ac:dyDescent="0.2">
      <c r="A95" s="7" t="s">
        <v>22</v>
      </c>
      <c r="B95" s="23" t="s">
        <v>126</v>
      </c>
      <c r="C95" s="23" t="s">
        <v>126</v>
      </c>
      <c r="D95" s="23" t="s">
        <v>128</v>
      </c>
      <c r="E95" s="23" t="s">
        <v>21</v>
      </c>
      <c r="F95" s="27">
        <v>100000</v>
      </c>
    </row>
    <row r="96" spans="1:7" ht="28.5" customHeight="1" x14ac:dyDescent="0.25">
      <c r="A96" s="12" t="s">
        <v>116</v>
      </c>
      <c r="B96" s="22" t="s">
        <v>114</v>
      </c>
      <c r="C96" s="22" t="s">
        <v>93</v>
      </c>
      <c r="D96" s="23"/>
      <c r="E96" s="23"/>
      <c r="F96" s="5">
        <f>SUM(F97)</f>
        <v>500000</v>
      </c>
      <c r="G96" s="18"/>
    </row>
    <row r="97" spans="1:7" ht="28.5" x14ac:dyDescent="0.2">
      <c r="A97" s="6" t="s">
        <v>113</v>
      </c>
      <c r="B97" s="22" t="s">
        <v>114</v>
      </c>
      <c r="C97" s="22" t="s">
        <v>96</v>
      </c>
      <c r="D97" s="23" t="s">
        <v>115</v>
      </c>
      <c r="E97" s="23"/>
      <c r="F97" s="27">
        <f t="shared" ref="F97" si="2">SUM(F98)</f>
        <v>500000</v>
      </c>
    </row>
    <row r="98" spans="1:7" ht="45.75" customHeight="1" x14ac:dyDescent="0.2">
      <c r="A98" s="7" t="s">
        <v>22</v>
      </c>
      <c r="B98" s="23" t="s">
        <v>114</v>
      </c>
      <c r="C98" s="23" t="s">
        <v>96</v>
      </c>
      <c r="D98" s="23" t="s">
        <v>115</v>
      </c>
      <c r="E98" s="23" t="s">
        <v>21</v>
      </c>
      <c r="F98" s="27">
        <v>500000</v>
      </c>
    </row>
    <row r="99" spans="1:7" ht="37.5" customHeight="1" x14ac:dyDescent="0.25">
      <c r="A99" s="12" t="s">
        <v>108</v>
      </c>
      <c r="B99" s="21" t="s">
        <v>102</v>
      </c>
      <c r="C99" s="21" t="s">
        <v>93</v>
      </c>
      <c r="D99" s="21"/>
      <c r="E99" s="21"/>
      <c r="F99" s="5">
        <f t="shared" ref="F99:F101" si="3">F100</f>
        <v>767676</v>
      </c>
      <c r="G99" s="18"/>
    </row>
    <row r="100" spans="1:7" ht="24" customHeight="1" x14ac:dyDescent="0.25">
      <c r="A100" s="12" t="s">
        <v>57</v>
      </c>
      <c r="B100" s="21" t="s">
        <v>102</v>
      </c>
      <c r="C100" s="21" t="s">
        <v>95</v>
      </c>
      <c r="D100" s="21"/>
      <c r="E100" s="21"/>
      <c r="F100" s="5">
        <f>SUM(F101)</f>
        <v>767676</v>
      </c>
    </row>
    <row r="101" spans="1:7" ht="48" customHeight="1" x14ac:dyDescent="0.25">
      <c r="A101" s="12" t="s">
        <v>58</v>
      </c>
      <c r="B101" s="21" t="s">
        <v>102</v>
      </c>
      <c r="C101" s="21" t="s">
        <v>95</v>
      </c>
      <c r="D101" s="21" t="s">
        <v>78</v>
      </c>
      <c r="E101" s="21"/>
      <c r="F101" s="5">
        <f t="shared" si="3"/>
        <v>767676</v>
      </c>
    </row>
    <row r="102" spans="1:7" ht="24.75" customHeight="1" x14ac:dyDescent="0.2">
      <c r="A102" s="7" t="s">
        <v>109</v>
      </c>
      <c r="B102" s="23" t="s">
        <v>102</v>
      </c>
      <c r="C102" s="23" t="s">
        <v>95</v>
      </c>
      <c r="D102" s="23" t="s">
        <v>78</v>
      </c>
      <c r="E102" s="23" t="s">
        <v>89</v>
      </c>
      <c r="F102" s="27">
        <v>767676</v>
      </c>
    </row>
    <row r="103" spans="1:7" ht="23.25" customHeight="1" x14ac:dyDescent="0.25">
      <c r="A103" s="12" t="s">
        <v>110</v>
      </c>
      <c r="B103" s="21" t="s">
        <v>111</v>
      </c>
      <c r="C103" s="21" t="s">
        <v>93</v>
      </c>
      <c r="D103" s="21"/>
      <c r="E103" s="21"/>
      <c r="F103" s="5">
        <f>SUM(F105,F107)</f>
        <v>3500000</v>
      </c>
      <c r="G103" s="18"/>
    </row>
    <row r="104" spans="1:7" ht="22.5" customHeight="1" x14ac:dyDescent="0.2">
      <c r="A104" s="6" t="s">
        <v>59</v>
      </c>
      <c r="B104" s="22" t="s">
        <v>111</v>
      </c>
      <c r="C104" s="22" t="s">
        <v>94</v>
      </c>
      <c r="D104" s="22"/>
      <c r="E104" s="22"/>
      <c r="F104" s="26">
        <f>SUM(F107+F105)</f>
        <v>3500000</v>
      </c>
    </row>
    <row r="105" spans="1:7" ht="28.5" customHeight="1" x14ac:dyDescent="0.2">
      <c r="A105" s="6" t="s">
        <v>60</v>
      </c>
      <c r="B105" s="22" t="s">
        <v>111</v>
      </c>
      <c r="C105" s="22" t="s">
        <v>94</v>
      </c>
      <c r="D105" s="22" t="s">
        <v>79</v>
      </c>
      <c r="E105" s="22"/>
      <c r="F105" s="26">
        <f t="shared" ref="F105" si="4">F106</f>
        <v>2500000</v>
      </c>
    </row>
    <row r="106" spans="1:7" ht="28.5" customHeight="1" x14ac:dyDescent="0.2">
      <c r="A106" s="7" t="s">
        <v>22</v>
      </c>
      <c r="B106" s="23" t="s">
        <v>111</v>
      </c>
      <c r="C106" s="23" t="s">
        <v>94</v>
      </c>
      <c r="D106" s="23" t="s">
        <v>79</v>
      </c>
      <c r="E106" s="23" t="s">
        <v>21</v>
      </c>
      <c r="F106" s="27">
        <v>2500000</v>
      </c>
    </row>
    <row r="107" spans="1:7" ht="28.5" customHeight="1" x14ac:dyDescent="0.25">
      <c r="A107" s="14" t="s">
        <v>112</v>
      </c>
      <c r="B107" s="25">
        <v>11</v>
      </c>
      <c r="C107" s="15" t="s">
        <v>107</v>
      </c>
      <c r="D107" s="25">
        <v>9900000000</v>
      </c>
      <c r="E107" s="17"/>
      <c r="F107" s="5">
        <f>SUM(F108:F109)</f>
        <v>1000000</v>
      </c>
    </row>
    <row r="108" spans="1:7" ht="42.75" x14ac:dyDescent="0.2">
      <c r="A108" s="7" t="s">
        <v>22</v>
      </c>
      <c r="B108" s="23" t="s">
        <v>111</v>
      </c>
      <c r="C108" s="16" t="s">
        <v>107</v>
      </c>
      <c r="D108" s="23" t="s">
        <v>79</v>
      </c>
      <c r="E108" s="17">
        <v>244</v>
      </c>
      <c r="F108" s="27">
        <v>800000</v>
      </c>
    </row>
    <row r="109" spans="1:7" ht="25.5" customHeight="1" x14ac:dyDescent="0.2">
      <c r="A109" s="7" t="s">
        <v>88</v>
      </c>
      <c r="B109" s="23" t="s">
        <v>111</v>
      </c>
      <c r="C109" s="16" t="s">
        <v>107</v>
      </c>
      <c r="D109" s="23" t="s">
        <v>79</v>
      </c>
      <c r="E109" s="17">
        <v>247</v>
      </c>
      <c r="F109" s="27">
        <v>200000</v>
      </c>
    </row>
    <row r="110" spans="1:7" ht="18" customHeight="1" x14ac:dyDescent="0.2">
      <c r="A110" s="29"/>
      <c r="B110" s="30"/>
      <c r="C110" s="30"/>
      <c r="D110" s="30"/>
      <c r="E110" s="30"/>
      <c r="F110" s="31"/>
    </row>
    <row r="111" spans="1:7" ht="17.45" customHeight="1" x14ac:dyDescent="0.25">
      <c r="A111" s="32"/>
      <c r="B111" s="33"/>
      <c r="C111" s="33"/>
      <c r="D111" s="33"/>
      <c r="E111" s="33"/>
      <c r="F111" s="34"/>
    </row>
    <row r="112" spans="1:7" ht="14.25" x14ac:dyDescent="0.2">
      <c r="A112" s="35"/>
      <c r="B112" s="36"/>
      <c r="C112" s="36"/>
      <c r="D112" s="36"/>
      <c r="E112" s="36"/>
      <c r="F112" s="37"/>
    </row>
    <row r="113" spans="1:6" ht="14.25" x14ac:dyDescent="0.2">
      <c r="A113" s="35"/>
      <c r="B113" s="36"/>
      <c r="C113" s="36"/>
      <c r="D113" s="36"/>
      <c r="E113" s="36"/>
      <c r="F113" s="37"/>
    </row>
    <row r="114" spans="1:6" ht="30.75" customHeight="1" x14ac:dyDescent="0.2">
      <c r="A114" s="29"/>
      <c r="B114" s="30"/>
      <c r="C114" s="30"/>
      <c r="D114" s="30"/>
      <c r="E114" s="30"/>
      <c r="F114" s="31"/>
    </row>
    <row r="115" spans="1:6" ht="27" customHeight="1" x14ac:dyDescent="0.25">
      <c r="A115" s="38"/>
      <c r="B115" s="39"/>
      <c r="C115" s="40"/>
      <c r="D115" s="39"/>
      <c r="E115" s="41"/>
      <c r="F115" s="34"/>
    </row>
    <row r="116" spans="1:6" ht="27.75" customHeight="1" x14ac:dyDescent="0.2">
      <c r="A116" s="29"/>
      <c r="B116" s="30"/>
      <c r="C116" s="42"/>
      <c r="D116" s="30"/>
      <c r="E116" s="41"/>
      <c r="F116" s="31"/>
    </row>
    <row r="117" spans="1:6" ht="21" customHeight="1" x14ac:dyDescent="0.2">
      <c r="A117" s="29"/>
      <c r="B117" s="30"/>
      <c r="C117" s="42"/>
      <c r="D117" s="30"/>
      <c r="E117" s="41"/>
      <c r="F117" s="31"/>
    </row>
  </sheetData>
  <mergeCells count="8">
    <mergeCell ref="B2:F2"/>
    <mergeCell ref="B1:F1"/>
    <mergeCell ref="A4:F4"/>
    <mergeCell ref="A6:B6"/>
    <mergeCell ref="A7:A8"/>
    <mergeCell ref="F7:F8"/>
    <mergeCell ref="B7:E7"/>
    <mergeCell ref="D6:F6"/>
  </mergeCells>
  <phoneticPr fontId="10" type="noConversion"/>
  <pageMargins left="0.98425196850393704" right="0.39370078740157483" top="0.39370078740157483" bottom="0.39370078740157483" header="0.19685039370078741" footer="0.19685039370078741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Зам. Главы</cp:lastModifiedBy>
  <cp:lastPrinted>2023-12-28T09:04:17Z</cp:lastPrinted>
  <dcterms:created xsi:type="dcterms:W3CDTF">2018-10-24T07:30:53Z</dcterms:created>
  <dcterms:modified xsi:type="dcterms:W3CDTF">2024-01-18T06:34:49Z</dcterms:modified>
</cp:coreProperties>
</file>