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sk\Shared\! СОВЕТ ДЕПУТАТОВ\РЕШЕНИЯ Совета депутатов\2023\22.12.2023\РСД  от 22.12.2023г бюджет 2024-2026гг\"/>
    </mc:Choice>
  </mc:AlternateContent>
  <xr:revisionPtr revIDLastSave="0" documentId="13_ncr:1_{120D0E69-A855-4319-A7EF-7F5D104D93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" sheetId="2" r:id="rId1"/>
    <sheet name="6" sheetId="8" r:id="rId2"/>
  </sheets>
  <definedNames>
    <definedName name="BFT_Print_Titles" localSheetId="0">'5'!$6:$8</definedName>
    <definedName name="LAST_CELL" localSheetId="0">'5'!#REF!</definedName>
  </definedNames>
  <calcPr calcId="191029"/>
</workbook>
</file>

<file path=xl/calcChain.xml><?xml version="1.0" encoding="utf-8"?>
<calcChain xmlns="http://schemas.openxmlformats.org/spreadsheetml/2006/main">
  <c r="G9" i="8" l="1"/>
  <c r="G96" i="2" l="1"/>
  <c r="G61" i="2"/>
  <c r="G13" i="2"/>
  <c r="G107" i="2"/>
  <c r="H138" i="8"/>
  <c r="H137" i="8" s="1"/>
  <c r="H132" i="8" s="1"/>
  <c r="H135" i="8"/>
  <c r="H134" i="8" s="1"/>
  <c r="H133" i="8" s="1"/>
  <c r="H130" i="8"/>
  <c r="H129" i="8" s="1"/>
  <c r="H128" i="8" s="1"/>
  <c r="H127" i="8" s="1"/>
  <c r="H125" i="8"/>
  <c r="H124" i="8" s="1"/>
  <c r="H123" i="8" s="1"/>
  <c r="H121" i="8"/>
  <c r="H120" i="8" s="1"/>
  <c r="H119" i="8" s="1"/>
  <c r="H117" i="8"/>
  <c r="H114" i="8"/>
  <c r="H113" i="8" s="1"/>
  <c r="H109" i="8"/>
  <c r="H107" i="8"/>
  <c r="H105" i="8"/>
  <c r="H103" i="8"/>
  <c r="H100" i="8"/>
  <c r="H98" i="8"/>
  <c r="H96" i="8"/>
  <c r="H94" i="8"/>
  <c r="H90" i="8"/>
  <c r="H88" i="8"/>
  <c r="H85" i="8"/>
  <c r="H82" i="8" s="1"/>
  <c r="H83" i="8"/>
  <c r="H79" i="8"/>
  <c r="H77" i="8"/>
  <c r="H76" i="8"/>
  <c r="H75" i="8"/>
  <c r="H72" i="8"/>
  <c r="H70" i="8"/>
  <c r="H66" i="8"/>
  <c r="H64" i="8"/>
  <c r="H58" i="8"/>
  <c r="H57" i="8" s="1"/>
  <c r="H56" i="8" s="1"/>
  <c r="H54" i="8"/>
  <c r="H53" i="8" s="1"/>
  <c r="H46" i="8"/>
  <c r="H45" i="8" s="1"/>
  <c r="H44" i="8" s="1"/>
  <c r="H43" i="8" s="1"/>
  <c r="H41" i="8"/>
  <c r="H39" i="8"/>
  <c r="H37" i="8"/>
  <c r="H33" i="8"/>
  <c r="H32" i="8" s="1"/>
  <c r="H31" i="8" s="1"/>
  <c r="H21" i="8"/>
  <c r="H20" i="8" s="1"/>
  <c r="H19" i="8" s="1"/>
  <c r="H17" i="8"/>
  <c r="H16" i="8"/>
  <c r="H13" i="8"/>
  <c r="H12" i="8"/>
  <c r="H11" i="8" s="1"/>
  <c r="G138" i="8"/>
  <c r="G137" i="8" s="1"/>
  <c r="G135" i="8"/>
  <c r="G134" i="8" s="1"/>
  <c r="G133" i="8" s="1"/>
  <c r="G130" i="8"/>
  <c r="G129" i="8" s="1"/>
  <c r="G128" i="8" s="1"/>
  <c r="G127" i="8" s="1"/>
  <c r="G125" i="8"/>
  <c r="G124" i="8" s="1"/>
  <c r="G123" i="8" s="1"/>
  <c r="G121" i="8"/>
  <c r="G120" i="8" s="1"/>
  <c r="G119" i="8" s="1"/>
  <c r="G117" i="8"/>
  <c r="G114" i="8"/>
  <c r="G113" i="8" s="1"/>
  <c r="G109" i="8"/>
  <c r="G107" i="8"/>
  <c r="G105" i="8"/>
  <c r="G103" i="8"/>
  <c r="G100" i="8"/>
  <c r="G98" i="8"/>
  <c r="G96" i="8"/>
  <c r="G94" i="8"/>
  <c r="G90" i="8"/>
  <c r="G88" i="8"/>
  <c r="G85" i="8"/>
  <c r="G83" i="8"/>
  <c r="G79" i="8"/>
  <c r="G77" i="8"/>
  <c r="G72" i="8"/>
  <c r="G70" i="8"/>
  <c r="G66" i="8"/>
  <c r="G64" i="8"/>
  <c r="G58" i="8"/>
  <c r="G57" i="8" s="1"/>
  <c r="G56" i="8" s="1"/>
  <c r="G54" i="8"/>
  <c r="G53" i="8" s="1"/>
  <c r="G46" i="8"/>
  <c r="G45" i="8" s="1"/>
  <c r="G44" i="8" s="1"/>
  <c r="G43" i="8" s="1"/>
  <c r="G41" i="8"/>
  <c r="G39" i="8"/>
  <c r="G37" i="8"/>
  <c r="G33" i="8"/>
  <c r="G32" i="8" s="1"/>
  <c r="G31" i="8" s="1"/>
  <c r="G21" i="8"/>
  <c r="G20" i="8" s="1"/>
  <c r="G19" i="8" s="1"/>
  <c r="G17" i="8"/>
  <c r="G16" i="8" s="1"/>
  <c r="G13" i="8"/>
  <c r="G12" i="8"/>
  <c r="G11" i="8" s="1"/>
  <c r="G121" i="2"/>
  <c r="G120" i="2" s="1"/>
  <c r="G119" i="2" s="1"/>
  <c r="G17" i="2"/>
  <c r="G16" i="2" s="1"/>
  <c r="H63" i="8" l="1"/>
  <c r="H62" i="8" s="1"/>
  <c r="H36" i="8"/>
  <c r="H35" i="8" s="1"/>
  <c r="H69" i="8"/>
  <c r="H68" i="8" s="1"/>
  <c r="H93" i="8"/>
  <c r="H92" i="8" s="1"/>
  <c r="H52" i="8"/>
  <c r="H10" i="8"/>
  <c r="H81" i="8"/>
  <c r="G36" i="8"/>
  <c r="G35" i="8" s="1"/>
  <c r="G10" i="8" s="1"/>
  <c r="G75" i="8"/>
  <c r="G76" i="8"/>
  <c r="G82" i="8"/>
  <c r="G63" i="8"/>
  <c r="G62" i="8" s="1"/>
  <c r="G132" i="8"/>
  <c r="G52" i="8"/>
  <c r="G93" i="8"/>
  <c r="G92" i="8" s="1"/>
  <c r="G69" i="8"/>
  <c r="G68" i="8" s="1"/>
  <c r="G81" i="8"/>
  <c r="G54" i="2"/>
  <c r="G53" i="2" s="1"/>
  <c r="G125" i="2"/>
  <c r="G124" i="2" s="1"/>
  <c r="G123" i="2" s="1"/>
  <c r="G135" i="2"/>
  <c r="G138" i="2"/>
  <c r="G137" i="2" s="1"/>
  <c r="G83" i="2"/>
  <c r="H61" i="8" l="1"/>
  <c r="H74" i="8"/>
  <c r="H9" i="8" s="1"/>
  <c r="G61" i="8"/>
  <c r="G74" i="8"/>
  <c r="G66" i="2" l="1"/>
  <c r="G134" i="2" l="1"/>
  <c r="G133" i="2" s="1"/>
  <c r="G132" i="2"/>
  <c r="G21" i="2"/>
  <c r="G20" i="2" s="1"/>
  <c r="G19" i="2" s="1"/>
  <c r="G33" i="2" l="1"/>
  <c r="G32" i="2" s="1"/>
  <c r="G31" i="2" s="1"/>
  <c r="G100" i="2" l="1"/>
  <c r="G58" i="2"/>
  <c r="G57" i="2" l="1"/>
  <c r="G56" i="2" s="1"/>
  <c r="G52" i="2" s="1"/>
  <c r="G114" i="2" l="1"/>
  <c r="G46" i="2"/>
  <c r="G45" i="2" s="1"/>
  <c r="G44" i="2" s="1"/>
  <c r="G43" i="2" s="1"/>
  <c r="G90" i="2" l="1"/>
  <c r="G79" i="2"/>
  <c r="G39" i="2"/>
  <c r="G72" i="2"/>
  <c r="G117" i="2"/>
  <c r="G88" i="2"/>
  <c r="G85" i="2"/>
  <c r="G82" i="2" s="1"/>
  <c r="G113" i="2"/>
  <c r="G109" i="2"/>
  <c r="G37" i="2"/>
  <c r="G98" i="2"/>
  <c r="G94" i="2"/>
  <c r="G64" i="2"/>
  <c r="G63" i="2" s="1"/>
  <c r="G62" i="2" s="1"/>
  <c r="G130" i="2"/>
  <c r="G129" i="2" s="1"/>
  <c r="G128" i="2" s="1"/>
  <c r="G127" i="2" s="1"/>
  <c r="G105" i="2"/>
  <c r="G103" i="2"/>
  <c r="G77" i="2"/>
  <c r="G76" i="2" s="1"/>
  <c r="G70" i="2"/>
  <c r="G41" i="2"/>
  <c r="G12" i="2"/>
  <c r="G11" i="2" s="1"/>
  <c r="G69" i="2" l="1"/>
  <c r="G68" i="2" s="1"/>
  <c r="G93" i="2"/>
  <c r="G92" i="2" s="1"/>
  <c r="G36" i="2"/>
  <c r="G35" i="2" s="1"/>
  <c r="G10" i="2" s="1"/>
  <c r="G9" i="2" s="1"/>
  <c r="G81" i="2"/>
  <c r="G75" i="2"/>
  <c r="G74" i="2" l="1"/>
</calcChain>
</file>

<file path=xl/sharedStrings.xml><?xml version="1.0" encoding="utf-8"?>
<sst xmlns="http://schemas.openxmlformats.org/spreadsheetml/2006/main" count="1387" uniqueCount="159">
  <si>
    <t>Единица измерения:</t>
  </si>
  <si>
    <t>руб.</t>
  </si>
  <si>
    <t>5</t>
  </si>
  <si>
    <t>Наименование показателя</t>
  </si>
  <si>
    <t>1</t>
  </si>
  <si>
    <t>3</t>
  </si>
  <si>
    <t>4</t>
  </si>
  <si>
    <t>ВСЕГО:</t>
  </si>
  <si>
    <t/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</si>
  <si>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</si>
  <si>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</si>
  <si>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</si>
  <si>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</si>
  <si>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</si>
  <si>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</si>
  <si>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</si>
  <si>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</si>
  <si>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122</t>
  </si>
  <si>
    <t>Иные выплаты персоналу государственных (муниципальных) органов, за исключением фонда оплаты труда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</si>
  <si>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</si>
  <si>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</si>
  <si>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</si>
  <si>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</si>
  <si>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</si>
  <si>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</si>
  <si>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</si>
  <si>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</si>
  <si>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</si>
  <si>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</si>
  <si>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</si>
  <si>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</si>
  <si>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</si>
  <si>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</si>
  <si>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</si>
  <si>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Мобилизационная и вневойсковая подготовка</t>
  </si>
  <si>
    <t>Осуществление полномочий по первичному воинскому учету на территориях, где отсутствуют военные комиссариаты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</si>
  <si>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</si>
  <si>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</si>
  <si>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</si>
  <si>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</si>
  <si>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</si>
  <si>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Другие вопросы в области национальной экономики</t>
  </si>
  <si>
    <t>Мероприятия по землеустройству и землепользованию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</si>
  <si>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</si>
  <si>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</si>
  <si>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</si>
  <si>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</si>
  <si>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</si>
  <si>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</si>
  <si>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</si>
  <si>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99001L5550</t>
  </si>
  <si>
    <t>Реализация приоритетного проекта "Формирование комфортной городской среды"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</si>
  <si>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</si>
  <si>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</si>
  <si>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</si>
  <si>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</si>
  <si>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</si>
  <si>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</si>
  <si>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99007L5550</t>
  </si>
  <si>
    <t>Софинансирование. Реализация приоритетного проекта "Формирование комфортной городской среды"</t>
  </si>
  <si>
    <t>99007S5551</t>
  </si>
  <si>
    <t>Софинансирование. Реализация приоритетного проекта "Формирование комфортной городской среды" (за счет средств с/п)</t>
  </si>
  <si>
    <t>Другие вопросы в области жилищно-коммунального хозяйства</t>
  </si>
  <si>
    <t>Строительство газопроводов и газовых сетей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</si>
  <si>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</si>
  <si>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</si>
  <si>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</si>
  <si>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</si>
  <si>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Массовый спорт</t>
  </si>
  <si>
    <t>Организация и проведение мероприятий в сфере физической культуры и спорта</t>
  </si>
  <si>
    <t>9900020300</t>
  </si>
  <si>
    <t>9900020400</t>
  </si>
  <si>
    <t>9900000030</t>
  </si>
  <si>
    <t>9900011700</t>
  </si>
  <si>
    <t>9900051180</t>
  </si>
  <si>
    <t>9900024600</t>
  </si>
  <si>
    <t>9900011200</t>
  </si>
  <si>
    <t>9900060020</t>
  </si>
  <si>
    <t>9900004030</t>
  </si>
  <si>
    <t>9900011300</t>
  </si>
  <si>
    <t>9900011100</t>
  </si>
  <si>
    <t>9900011400</t>
  </si>
  <si>
    <t>9900011500</t>
  </si>
  <si>
    <t>9900060310</t>
  </si>
  <si>
    <t>9900060330</t>
  </si>
  <si>
    <t>9900060340</t>
  </si>
  <si>
    <t>9900060350</t>
  </si>
  <si>
    <t>9900000040</t>
  </si>
  <si>
    <t>9900012750</t>
  </si>
  <si>
    <t>9900071050</t>
  </si>
  <si>
    <t>9900004060</t>
  </si>
  <si>
    <t>9900004061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</si>
  <si>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 (РЕАЛЬНЫЕ ДЕЛА)</t>
  </si>
  <si>
    <t>990G2S3120</t>
  </si>
  <si>
    <t>Создание и содержание мест (площадок) накопления твердых коммунальных отходов</t>
  </si>
  <si>
    <t>9900082250</t>
  </si>
  <si>
    <t>Оценка недвижимости, признание прав и регулирование отношений по государственной и муниципальной собственности</t>
  </si>
  <si>
    <t>9900020004</t>
  </si>
  <si>
    <t>9900014070</t>
  </si>
  <si>
    <t>811</t>
  </si>
  <si>
    <t>Мероприятия в области жилищного хозяйства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</si>
  <si>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</si>
  <si>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9900092980</t>
  </si>
  <si>
    <t>Компенсация выпадающих доходов теплоснабжающих организаций</t>
  </si>
  <si>
    <t>Сумма</t>
  </si>
  <si>
    <t>раздел</t>
  </si>
  <si>
    <t>подраздел</t>
  </si>
  <si>
    <t>целевая статья</t>
  </si>
  <si>
    <t>247</t>
  </si>
  <si>
    <t>Закупка энергетических ресурсов</t>
  </si>
  <si>
    <t>312</t>
  </si>
  <si>
    <t>2</t>
  </si>
  <si>
    <t>ведомство</t>
  </si>
  <si>
    <t>Общегосударственные вопросы</t>
  </si>
  <si>
    <t>01</t>
  </si>
  <si>
    <t>00</t>
  </si>
  <si>
    <t>02</t>
  </si>
  <si>
    <t>03</t>
  </si>
  <si>
    <t>9900000000</t>
  </si>
  <si>
    <t>04</t>
  </si>
  <si>
    <t>Финансовое обеспечение выполнения функций органами местного самоуправления</t>
  </si>
  <si>
    <t>13</t>
  </si>
  <si>
    <t>Финансовое обеспечение выполнения функций органами местного смоуправления</t>
  </si>
  <si>
    <t>Национальная оборона</t>
  </si>
  <si>
    <t>Национальная безопасность и правоохранительная деятельность</t>
  </si>
  <si>
    <t>10</t>
  </si>
  <si>
    <t>Национальная экономика</t>
  </si>
  <si>
    <t>09</t>
  </si>
  <si>
    <t>12</t>
  </si>
  <si>
    <t>Жилищно-коммунальное хозяйство</t>
  </si>
  <si>
    <t>05</t>
  </si>
  <si>
    <t>Социальная политика</t>
  </si>
  <si>
    <t>Иные пенсии,социальные доплаты к пенсиям</t>
  </si>
  <si>
    <t>Физическая культура и спорт</t>
  </si>
  <si>
    <t>11</t>
  </si>
  <si>
    <t>Непрограммные направления деятельности</t>
  </si>
  <si>
    <t>Другие вопросы в области физической культуры и спорта</t>
  </si>
  <si>
    <t>Другие вопросы в области культуры,кинематографии</t>
  </si>
  <si>
    <t>08</t>
  </si>
  <si>
    <t>9900041600</t>
  </si>
  <si>
    <t>Культура и кинематография</t>
  </si>
  <si>
    <t>Предупреждение и ликвидация последствий чрезвычайных ситуаций в границах поселений</t>
  </si>
  <si>
    <t>9900024000</t>
  </si>
  <si>
    <t>Резервные средства</t>
  </si>
  <si>
    <t>9900007570</t>
  </si>
  <si>
    <t>870</t>
  </si>
  <si>
    <t>Резервные фонды исполнительных органов местного самоуправления</t>
  </si>
  <si>
    <t xml:space="preserve">Резервные фонды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</si>
  <si>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</si>
  <si>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Образование</t>
  </si>
  <si>
    <t>07</t>
  </si>
  <si>
    <t>Организация и проведение мероприятий с детьми и молодежью</t>
  </si>
  <si>
    <t>9900003300</t>
  </si>
  <si>
    <t>906</t>
  </si>
  <si>
    <t>Ведомственная структура расходов бюджета Кременкульского сельского поселения на плановый период 2024 год</t>
  </si>
  <si>
    <t>06</t>
  </si>
  <si>
    <t>Ведомственная структура расходов бюджета Кременкульского сельского поселения на плановый период 2025 и 2026 годов</t>
  </si>
  <si>
    <t xml:space="preserve">  Приложение № 5                                                                                        к решению Совета депутатов Кременкульского сельского поселения                                                  от  22.12.2023 г. № 354                                                              "О бюджете Кременкульского сельского поселения  на 2024 год и на плановый период 2025 и 2026 годов "                                                                                  </t>
  </si>
  <si>
    <t xml:space="preserve">  Приложение № 6                                                                                        к решению Совета депутатов Кременкульского сельского поселения                                                  от "22"  декабря 2023 г. № 354                                                                  "О бюджете Кременкульского сельского поселения  на 2024 год и на плановый период 2025 и 2026 годов "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</si>
</sst>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 Cyr"/>
    </font>
    <font>
      <sz val="11"/>
      <name val="Arial Cyr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color rgb="FF464C55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right" wrapText="1"/>
    </xf>
    <xf numFmtId="49" fontId="5" fillId="0" borderId="3" xfId="0" applyNumberFormat="1" applyFont="1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left" vertical="top" wrapText="1"/>
    </xf>
    <xf numFmtId="49" fontId="4" fillId="0" borderId="7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 wrapText="1"/>
    </xf>
    <xf numFmtId="4" fontId="0" fillId="0" borderId="0" xfId="0" applyNumberFormat="1"/>
    <xf numFmtId="0" fontId="3" fillId="0" borderId="0" xfId="0" applyFont="1" applyAlignment="1">
      <alignment horizontal="left"/>
    </xf>
    <xf numFmtId="49" fontId="4" fillId="0" borderId="3" xfId="0" applyNumberFormat="1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left" vertical="top" wrapText="1"/>
    </xf>
    <xf numFmtId="0" fontId="0" fillId="0" borderId="3" xfId="0" applyBorder="1"/>
    <xf numFmtId="0" fontId="9" fillId="0" borderId="3" xfId="0" applyFont="1" applyBorder="1"/>
    <xf numFmtId="0" fontId="10" fillId="0" borderId="3" xfId="0" applyFont="1" applyBorder="1" applyAlignment="1">
      <alignment wrapText="1"/>
    </xf>
    <xf numFmtId="49" fontId="5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0" xfId="0" applyFont="1"/>
    <xf numFmtId="49" fontId="4" fillId="0" borderId="1" xfId="0" applyNumberFormat="1" applyFont="1" applyBorder="1" applyAlignment="1">
      <alignment horizontal="left" vertical="top" wrapText="1"/>
    </xf>
    <xf numFmtId="49" fontId="11" fillId="0" borderId="3" xfId="0" applyNumberFormat="1" applyFont="1" applyBorder="1" applyAlignment="1">
      <alignment wrapText="1"/>
    </xf>
    <xf numFmtId="4" fontId="8" fillId="0" borderId="0" xfId="0" applyNumberFormat="1" applyFont="1"/>
    <xf numFmtId="0" fontId="6" fillId="0" borderId="6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49" fontId="4" fillId="0" borderId="3" xfId="0" applyNumberFormat="1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49" fontId="1" fillId="2" borderId="7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4" fontId="5" fillId="0" borderId="3" xfId="0" applyNumberFormat="1" applyFont="1" applyBorder="1" applyAlignment="1">
      <alignment horizontal="right" wrapText="1"/>
    </xf>
    <xf numFmtId="4" fontId="1" fillId="0" borderId="7" xfId="0" applyNumberFormat="1" applyFont="1" applyBorder="1" applyAlignment="1">
      <alignment horizontal="right" wrapText="1"/>
    </xf>
    <xf numFmtId="4" fontId="1" fillId="0" borderId="3" xfId="0" applyNumberFormat="1" applyFont="1" applyBorder="1" applyAlignment="1">
      <alignment horizontal="right" wrapText="1"/>
    </xf>
    <xf numFmtId="4" fontId="1" fillId="0" borderId="5" xfId="0" applyNumberFormat="1" applyFont="1" applyBorder="1" applyAlignment="1">
      <alignment horizontal="right" wrapText="1"/>
    </xf>
    <xf numFmtId="4" fontId="5" fillId="0" borderId="7" xfId="0" applyNumberFormat="1" applyFont="1" applyBorder="1" applyAlignment="1">
      <alignment horizontal="right" wrapText="1"/>
    </xf>
    <xf numFmtId="4" fontId="4" fillId="0" borderId="7" xfId="0" applyNumberFormat="1" applyFont="1" applyBorder="1" applyAlignment="1">
      <alignment horizontal="right" wrapText="1"/>
    </xf>
    <xf numFmtId="4" fontId="4" fillId="0" borderId="3" xfId="0" applyNumberFormat="1" applyFont="1" applyBorder="1"/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49" fontId="4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textRotation="90" wrapText="1"/>
    </xf>
    <xf numFmtId="49" fontId="4" fillId="0" borderId="2" xfId="0" applyNumberFormat="1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0"/>
  <sheetViews>
    <sheetView tabSelected="1" view="pageBreakPreview" zoomScale="60" zoomScaleNormal="80" zoomScalePageLayoutView="59" workbookViewId="0">
      <selection activeCell="C1" sqref="C1:G1"/>
    </sheetView>
  </sheetViews>
  <sheetFormatPr defaultRowHeight="12.75" customHeight="1" x14ac:dyDescent="0.2"/>
  <cols>
    <col min="1" max="1" width="55.140625" customWidth="1"/>
    <col min="2" max="2" width="8.28515625" style="32" customWidth="1"/>
    <col min="3" max="4" width="6.7109375" customWidth="1"/>
    <col min="5" max="5" width="14" customWidth="1"/>
    <col min="6" max="6" width="7.42578125" customWidth="1"/>
    <col min="7" max="7" width="18" customWidth="1"/>
    <col min="8" max="8" width="0.28515625" customWidth="1"/>
  </cols>
  <sheetData>
    <row r="1" spans="1:11" ht="128.25" customHeight="1" x14ac:dyDescent="0.2">
      <c r="A1" s="1"/>
      <c r="B1" s="29"/>
      <c r="C1" s="53" t="s">
        <v>157</v>
      </c>
      <c r="D1" s="53"/>
      <c r="E1" s="53"/>
      <c r="F1" s="53"/>
      <c r="G1" s="53"/>
    </row>
    <row r="2" spans="1:11" ht="18" customHeight="1" x14ac:dyDescent="0.2">
      <c r="A2" s="1"/>
      <c r="B2" s="29"/>
      <c r="C2" s="1"/>
      <c r="D2" s="1"/>
      <c r="E2" s="1"/>
      <c r="F2" s="1"/>
      <c r="G2" s="1"/>
    </row>
    <row r="3" spans="1:11" ht="57" customHeight="1" x14ac:dyDescent="0.2">
      <c r="A3" s="55" t="s">
        <v>154</v>
      </c>
      <c r="B3" s="55"/>
      <c r="C3" s="55"/>
      <c r="D3" s="56"/>
      <c r="E3" s="56"/>
      <c r="F3" s="56"/>
      <c r="G3" s="56"/>
    </row>
    <row r="4" spans="1:11" ht="15" x14ac:dyDescent="0.2">
      <c r="A4" s="1"/>
      <c r="B4" s="29"/>
      <c r="C4" s="2"/>
      <c r="D4" s="2"/>
      <c r="E4" s="2"/>
      <c r="F4" s="2"/>
      <c r="G4" s="2"/>
    </row>
    <row r="5" spans="1:11" ht="13.5" customHeight="1" x14ac:dyDescent="0.2">
      <c r="A5" s="57" t="s">
        <v>0</v>
      </c>
      <c r="B5" s="57"/>
      <c r="C5" s="57"/>
      <c r="D5" s="15"/>
      <c r="E5" s="62" t="s">
        <v>1</v>
      </c>
      <c r="F5" s="62"/>
      <c r="G5" s="62"/>
    </row>
    <row r="6" spans="1:11" ht="15" customHeight="1" x14ac:dyDescent="0.2">
      <c r="A6" s="58" t="s">
        <v>3</v>
      </c>
      <c r="B6" s="63" t="s">
        <v>112</v>
      </c>
      <c r="C6" s="61"/>
      <c r="D6" s="61"/>
      <c r="E6" s="61"/>
      <c r="F6" s="61"/>
      <c r="G6" s="60" t="s">
        <v>104</v>
      </c>
      <c r="H6" s="54"/>
    </row>
    <row r="7" spans="1:11" ht="69" customHeight="1" x14ac:dyDescent="0.2">
      <c r="A7" s="59"/>
      <c r="B7" s="63"/>
      <c r="C7" s="12" t="s">
        <v>105</v>
      </c>
      <c r="D7" s="12" t="s">
        <v>106</v>
      </c>
      <c r="E7" s="13" t="s">
        <v>106</v>
      </c>
      <c r="F7" s="13" t="s">
        <v>107</v>
      </c>
      <c r="G7" s="60"/>
      <c r="H7" s="54"/>
    </row>
    <row r="8" spans="1:11" ht="15" x14ac:dyDescent="0.2">
      <c r="A8" s="3" t="s">
        <v>4</v>
      </c>
      <c r="B8" s="3"/>
      <c r="C8" s="3" t="s">
        <v>111</v>
      </c>
      <c r="D8" s="3"/>
      <c r="E8" s="3" t="s">
        <v>5</v>
      </c>
      <c r="F8" s="3" t="s">
        <v>6</v>
      </c>
      <c r="G8" s="3" t="s">
        <v>2</v>
      </c>
    </row>
    <row r="9" spans="1:11" ht="15" x14ac:dyDescent="0.25">
      <c r="A9" s="4" t="s">
        <v>7</v>
      </c>
      <c r="B9" s="5" t="s">
        <v>153</v>
      </c>
      <c r="C9" s="5" t="s">
        <v>8</v>
      </c>
      <c r="D9" s="5"/>
      <c r="E9" s="5"/>
      <c r="F9" s="5"/>
      <c r="G9" s="6">
        <f>G10+G43+G52+G61+G74+G119+G123+G127+G132</f>
        <v>114136825</v>
      </c>
      <c r="H9" s="14"/>
    </row>
    <row r="10" spans="1:11" ht="15" x14ac:dyDescent="0.25">
      <c r="A10" s="4" t="s">
        <v>113</v>
      </c>
      <c r="B10" s="5" t="s">
        <v>153</v>
      </c>
      <c r="C10" s="5" t="s">
        <v>114</v>
      </c>
      <c r="D10" s="5" t="s">
        <v>115</v>
      </c>
      <c r="E10" s="5"/>
      <c r="F10" s="5"/>
      <c r="G10" s="6">
        <f>SUM(G11+G16+G20+G31+G35)</f>
        <v>34637744</v>
      </c>
      <c r="H10" s="27"/>
    </row>
    <row r="11" spans="1:11" ht="45" x14ac:dyDescent="0.25">
      <c r="A11" s="16" t="s">
        <v>9</v>
      </c>
      <c r="B11" s="33" t="s">
        <v>153</v>
      </c>
      <c r="C11" s="33" t="s">
        <v>114</v>
      </c>
      <c r="D11" s="34" t="s">
        <v>116</v>
      </c>
      <c r="E11" s="34"/>
      <c r="F11" s="34"/>
      <c r="G11" s="6">
        <f>G12</f>
        <v>2268700</v>
      </c>
      <c r="J11" s="14"/>
      <c r="K11" s="14"/>
    </row>
    <row r="12" spans="1:11" ht="15" x14ac:dyDescent="0.25">
      <c r="A12" s="16" t="s">
        <v>135</v>
      </c>
      <c r="B12" s="33" t="s">
        <v>153</v>
      </c>
      <c r="C12" s="33" t="s">
        <v>114</v>
      </c>
      <c r="D12" s="34" t="s">
        <v>116</v>
      </c>
      <c r="E12" s="34" t="s">
        <v>118</v>
      </c>
      <c r="F12" s="34"/>
      <c r="G12" s="6">
        <f>G14+G15</f>
        <v>2268700</v>
      </c>
    </row>
    <row r="13" spans="1:11" ht="15" x14ac:dyDescent="0.25">
      <c r="A13" s="16" t="s">
        <v>10</v>
      </c>
      <c r="B13" s="33" t="s">
        <v>153</v>
      </c>
      <c r="C13" s="33" t="s">
        <v>114</v>
      </c>
      <c r="D13" s="34" t="s">
        <v>116</v>
      </c>
      <c r="E13" s="33" t="s">
        <v>70</v>
      </c>
      <c r="F13" s="34"/>
      <c r="G13" s="46">
        <f>SUM(G14:G15)</f>
        <v>2268700</v>
      </c>
    </row>
    <row r="14" spans="1:11" ht="30.75" customHeight="1" x14ac:dyDescent="0.2">
      <c r="A14" s="11" t="s">
        <v>12</v>
      </c>
      <c r="B14" s="35" t="s">
        <v>153</v>
      </c>
      <c r="C14" s="35" t="s">
        <v>114</v>
      </c>
      <c r="D14" s="35" t="s">
        <v>116</v>
      </c>
      <c r="E14" s="35" t="s">
        <v>70</v>
      </c>
      <c r="F14" s="35" t="s">
        <v>11</v>
      </c>
      <c r="G14" s="48">
        <v>1743400</v>
      </c>
    </row>
    <row r="15" spans="1:11" ht="48.75" customHeight="1" x14ac:dyDescent="0.2">
      <c r="A15" s="11" t="s">
        <v>14</v>
      </c>
      <c r="B15" s="35" t="s">
        <v>153</v>
      </c>
      <c r="C15" s="35" t="s">
        <v>114</v>
      </c>
      <c r="D15" s="35" t="s">
        <v>116</v>
      </c>
      <c r="E15" s="35" t="s">
        <v>70</v>
      </c>
      <c r="F15" s="35" t="s">
        <v>13</v>
      </c>
      <c r="G15" s="48">
        <v>525300</v>
      </c>
    </row>
    <row r="16" spans="1:11" ht="24" customHeight="1" x14ac:dyDescent="0.25">
      <c r="A16" s="16" t="s">
        <v>135</v>
      </c>
      <c r="B16" s="35" t="s">
        <v>153</v>
      </c>
      <c r="C16" s="33" t="s">
        <v>114</v>
      </c>
      <c r="D16" s="34" t="s">
        <v>117</v>
      </c>
      <c r="E16" s="34" t="s">
        <v>118</v>
      </c>
      <c r="F16" s="34"/>
      <c r="G16" s="6">
        <f>SUM(G17)</f>
        <v>500000</v>
      </c>
    </row>
    <row r="17" spans="1:8" ht="60.75" customHeight="1" x14ac:dyDescent="0.25">
      <c r="A17" s="26" t="s">
        <v>148</v>
      </c>
      <c r="B17" s="35" t="s">
        <v>153</v>
      </c>
      <c r="C17" s="35" t="s">
        <v>114</v>
      </c>
      <c r="D17" s="35" t="s">
        <v>117</v>
      </c>
      <c r="E17" s="35" t="s">
        <v>71</v>
      </c>
      <c r="F17" s="35"/>
      <c r="G17" s="48">
        <f>SUM(G18)</f>
        <v>500000</v>
      </c>
    </row>
    <row r="18" spans="1:8" ht="48.75" customHeight="1" x14ac:dyDescent="0.2">
      <c r="A18" s="11" t="s">
        <v>22</v>
      </c>
      <c r="B18" s="35" t="s">
        <v>153</v>
      </c>
      <c r="C18" s="35" t="s">
        <v>114</v>
      </c>
      <c r="D18" s="35" t="s">
        <v>117</v>
      </c>
      <c r="E18" s="35" t="s">
        <v>71</v>
      </c>
      <c r="F18" s="35" t="s">
        <v>21</v>
      </c>
      <c r="G18" s="48">
        <v>500000</v>
      </c>
    </row>
    <row r="19" spans="1:8" ht="66.75" customHeight="1" x14ac:dyDescent="0.25">
      <c r="A19" s="16" t="s">
        <v>16</v>
      </c>
      <c r="B19" s="35" t="s">
        <v>153</v>
      </c>
      <c r="C19" s="33" t="s">
        <v>114</v>
      </c>
      <c r="D19" s="33" t="s">
        <v>119</v>
      </c>
      <c r="E19" s="33"/>
      <c r="F19" s="33"/>
      <c r="G19" s="6">
        <f>G20</f>
        <v>29866000</v>
      </c>
    </row>
    <row r="20" spans="1:8" ht="19.149999999999999" customHeight="1" x14ac:dyDescent="0.25">
      <c r="A20" s="16" t="s">
        <v>135</v>
      </c>
      <c r="B20" s="35" t="s">
        <v>153</v>
      </c>
      <c r="C20" s="33" t="s">
        <v>114</v>
      </c>
      <c r="D20" s="33" t="s">
        <v>119</v>
      </c>
      <c r="E20" s="33" t="s">
        <v>118</v>
      </c>
      <c r="F20" s="33"/>
      <c r="G20" s="6">
        <f>G21</f>
        <v>29866000</v>
      </c>
    </row>
    <row r="21" spans="1:8" ht="34.5" customHeight="1" x14ac:dyDescent="0.25">
      <c r="A21" s="16" t="s">
        <v>120</v>
      </c>
      <c r="B21" s="35" t="s">
        <v>153</v>
      </c>
      <c r="C21" s="33" t="s">
        <v>114</v>
      </c>
      <c r="D21" s="33" t="s">
        <v>119</v>
      </c>
      <c r="E21" s="33" t="s">
        <v>71</v>
      </c>
      <c r="F21" s="33"/>
      <c r="G21" s="6">
        <f>G22+G23+G24+G25+G26+G27+G28+G29+G30</f>
        <v>29866000</v>
      </c>
      <c r="H21" s="14"/>
    </row>
    <row r="22" spans="1:8" ht="31.5" customHeight="1" x14ac:dyDescent="0.2">
      <c r="A22" s="11" t="s">
        <v>12</v>
      </c>
      <c r="B22" s="35" t="s">
        <v>153</v>
      </c>
      <c r="C22" s="35" t="s">
        <v>114</v>
      </c>
      <c r="D22" s="35" t="s">
        <v>119</v>
      </c>
      <c r="E22" s="35" t="s">
        <v>71</v>
      </c>
      <c r="F22" s="35" t="s">
        <v>11</v>
      </c>
      <c r="G22" s="48">
        <v>16412000</v>
      </c>
    </row>
    <row r="23" spans="1:8" ht="47.25" customHeight="1" x14ac:dyDescent="0.2">
      <c r="A23" s="11" t="s">
        <v>18</v>
      </c>
      <c r="B23" s="35" t="s">
        <v>153</v>
      </c>
      <c r="C23" s="35" t="s">
        <v>114</v>
      </c>
      <c r="D23" s="35" t="s">
        <v>119</v>
      </c>
      <c r="E23" s="35" t="s">
        <v>71</v>
      </c>
      <c r="F23" s="35" t="s">
        <v>17</v>
      </c>
      <c r="G23" s="48">
        <v>100000</v>
      </c>
    </row>
    <row r="24" spans="1:8" ht="55.5" customHeight="1" x14ac:dyDescent="0.2">
      <c r="A24" s="11" t="s">
        <v>14</v>
      </c>
      <c r="B24" s="35" t="s">
        <v>153</v>
      </c>
      <c r="C24" s="35" t="s">
        <v>114</v>
      </c>
      <c r="D24" s="35" t="s">
        <v>119</v>
      </c>
      <c r="E24" s="35" t="s">
        <v>71</v>
      </c>
      <c r="F24" s="35" t="s">
        <v>13</v>
      </c>
      <c r="G24" s="48">
        <v>4912000</v>
      </c>
    </row>
    <row r="25" spans="1:8" ht="32.25" customHeight="1" x14ac:dyDescent="0.2">
      <c r="A25" s="11" t="s">
        <v>20</v>
      </c>
      <c r="B25" s="35" t="s">
        <v>153</v>
      </c>
      <c r="C25" s="35" t="s">
        <v>114</v>
      </c>
      <c r="D25" s="35" t="s">
        <v>119</v>
      </c>
      <c r="E25" s="35" t="s">
        <v>71</v>
      </c>
      <c r="F25" s="35" t="s">
        <v>19</v>
      </c>
      <c r="G25" s="48">
        <v>1617000</v>
      </c>
    </row>
    <row r="26" spans="1:8" ht="33" customHeight="1" x14ac:dyDescent="0.2">
      <c r="A26" s="11" t="s">
        <v>22</v>
      </c>
      <c r="B26" s="35" t="s">
        <v>153</v>
      </c>
      <c r="C26" s="35" t="s">
        <v>114</v>
      </c>
      <c r="D26" s="35" t="s">
        <v>119</v>
      </c>
      <c r="E26" s="35" t="s">
        <v>71</v>
      </c>
      <c r="F26" s="35" t="s">
        <v>21</v>
      </c>
      <c r="G26" s="48">
        <v>6000000</v>
      </c>
    </row>
    <row r="27" spans="1:8" ht="23.25" customHeight="1" x14ac:dyDescent="0.2">
      <c r="A27" s="11" t="s">
        <v>109</v>
      </c>
      <c r="B27" s="35" t="s">
        <v>153</v>
      </c>
      <c r="C27" s="35" t="s">
        <v>114</v>
      </c>
      <c r="D27" s="35" t="s">
        <v>119</v>
      </c>
      <c r="E27" s="35" t="s">
        <v>71</v>
      </c>
      <c r="F27" s="35" t="s">
        <v>108</v>
      </c>
      <c r="G27" s="48">
        <v>645000</v>
      </c>
    </row>
    <row r="28" spans="1:8" ht="28.5" customHeight="1" x14ac:dyDescent="0.2">
      <c r="A28" s="11" t="s">
        <v>24</v>
      </c>
      <c r="B28" s="35" t="s">
        <v>153</v>
      </c>
      <c r="C28" s="35" t="s">
        <v>114</v>
      </c>
      <c r="D28" s="35" t="s">
        <v>119</v>
      </c>
      <c r="E28" s="35" t="s">
        <v>71</v>
      </c>
      <c r="F28" s="35" t="s">
        <v>23</v>
      </c>
      <c r="G28" s="48">
        <v>50000</v>
      </c>
    </row>
    <row r="29" spans="1:8" ht="14.25" x14ac:dyDescent="0.2">
      <c r="A29" s="11" t="s">
        <v>26</v>
      </c>
      <c r="B29" s="35" t="s">
        <v>153</v>
      </c>
      <c r="C29" s="35" t="s">
        <v>114</v>
      </c>
      <c r="D29" s="35" t="s">
        <v>119</v>
      </c>
      <c r="E29" s="35" t="s">
        <v>71</v>
      </c>
      <c r="F29" s="35" t="s">
        <v>25</v>
      </c>
      <c r="G29" s="48">
        <v>130000</v>
      </c>
    </row>
    <row r="30" spans="1:8" ht="29.25" customHeight="1" x14ac:dyDescent="0.2">
      <c r="A30" s="11" t="s">
        <v>28</v>
      </c>
      <c r="B30" s="35" t="s">
        <v>153</v>
      </c>
      <c r="C30" s="35" t="s">
        <v>15</v>
      </c>
      <c r="D30" s="35"/>
      <c r="E30" s="35" t="s">
        <v>71</v>
      </c>
      <c r="F30" s="35" t="s">
        <v>27</v>
      </c>
      <c r="G30" s="48">
        <v>0</v>
      </c>
    </row>
    <row r="31" spans="1:8" ht="29.25" customHeight="1" x14ac:dyDescent="0.25">
      <c r="A31" s="16" t="s">
        <v>147</v>
      </c>
      <c r="B31" s="35" t="s">
        <v>153</v>
      </c>
      <c r="C31" s="33" t="s">
        <v>114</v>
      </c>
      <c r="D31" s="33" t="s">
        <v>134</v>
      </c>
      <c r="E31" s="33"/>
      <c r="F31" s="33"/>
      <c r="G31" s="6">
        <f>SUM(G32)</f>
        <v>500000</v>
      </c>
    </row>
    <row r="32" spans="1:8" ht="29.25" customHeight="1" x14ac:dyDescent="0.2">
      <c r="A32" s="16" t="s">
        <v>135</v>
      </c>
      <c r="B32" s="35" t="s">
        <v>153</v>
      </c>
      <c r="C32" s="34" t="s">
        <v>114</v>
      </c>
      <c r="D32" s="34" t="s">
        <v>134</v>
      </c>
      <c r="E32" s="34" t="s">
        <v>118</v>
      </c>
      <c r="F32" s="34"/>
      <c r="G32" s="46">
        <f>SUM(G33)</f>
        <v>500000</v>
      </c>
    </row>
    <row r="33" spans="1:8" ht="34.5" customHeight="1" x14ac:dyDescent="0.2">
      <c r="A33" s="11" t="s">
        <v>146</v>
      </c>
      <c r="B33" s="35" t="s">
        <v>153</v>
      </c>
      <c r="C33" s="35" t="s">
        <v>114</v>
      </c>
      <c r="D33" s="35" t="s">
        <v>134</v>
      </c>
      <c r="E33" s="42" t="s">
        <v>97</v>
      </c>
      <c r="F33" s="35"/>
      <c r="G33" s="48">
        <f>G34</f>
        <v>500000</v>
      </c>
    </row>
    <row r="34" spans="1:8" ht="19.5" customHeight="1" x14ac:dyDescent="0.2">
      <c r="A34" s="11" t="s">
        <v>143</v>
      </c>
      <c r="B34" s="35" t="s">
        <v>153</v>
      </c>
      <c r="C34" s="35" t="s">
        <v>114</v>
      </c>
      <c r="D34" s="35" t="s">
        <v>134</v>
      </c>
      <c r="E34" s="42" t="s">
        <v>144</v>
      </c>
      <c r="F34" s="35" t="s">
        <v>145</v>
      </c>
      <c r="G34" s="48">
        <v>500000</v>
      </c>
    </row>
    <row r="35" spans="1:8" ht="15" x14ac:dyDescent="0.25">
      <c r="A35" s="16" t="s">
        <v>29</v>
      </c>
      <c r="B35" s="33" t="s">
        <v>153</v>
      </c>
      <c r="C35" s="33" t="s">
        <v>114</v>
      </c>
      <c r="D35" s="33" t="s">
        <v>121</v>
      </c>
      <c r="E35" s="33"/>
      <c r="F35" s="33"/>
      <c r="G35" s="6">
        <f>G36</f>
        <v>1503044</v>
      </c>
    </row>
    <row r="36" spans="1:8" ht="15" x14ac:dyDescent="0.25">
      <c r="A36" s="16" t="s">
        <v>135</v>
      </c>
      <c r="B36" s="33" t="s">
        <v>153</v>
      </c>
      <c r="C36" s="33" t="s">
        <v>114</v>
      </c>
      <c r="D36" s="33" t="s">
        <v>121</v>
      </c>
      <c r="E36" s="33" t="s">
        <v>118</v>
      </c>
      <c r="F36" s="33"/>
      <c r="G36" s="6">
        <f>G37+G39+G41</f>
        <v>1503044</v>
      </c>
      <c r="H36" s="14"/>
    </row>
    <row r="37" spans="1:8" ht="75" x14ac:dyDescent="0.25">
      <c r="A37" s="16" t="s">
        <v>30</v>
      </c>
      <c r="B37" s="33" t="s">
        <v>153</v>
      </c>
      <c r="C37" s="33" t="s">
        <v>114</v>
      </c>
      <c r="D37" s="33" t="s">
        <v>121</v>
      </c>
      <c r="E37" s="33" t="s">
        <v>72</v>
      </c>
      <c r="F37" s="33"/>
      <c r="G37" s="6">
        <f>G38</f>
        <v>285006</v>
      </c>
    </row>
    <row r="38" spans="1:8" ht="18.75" customHeight="1" x14ac:dyDescent="0.2">
      <c r="A38" s="11" t="s">
        <v>32</v>
      </c>
      <c r="B38" s="35" t="s">
        <v>153</v>
      </c>
      <c r="C38" s="35" t="s">
        <v>114</v>
      </c>
      <c r="D38" s="35" t="s">
        <v>121</v>
      </c>
      <c r="E38" s="35" t="s">
        <v>72</v>
      </c>
      <c r="F38" s="35" t="s">
        <v>31</v>
      </c>
      <c r="G38" s="48">
        <v>285006</v>
      </c>
    </row>
    <row r="39" spans="1:8" ht="48.75" customHeight="1" x14ac:dyDescent="0.25">
      <c r="A39" s="16" t="s">
        <v>33</v>
      </c>
      <c r="B39" s="33" t="s">
        <v>153</v>
      </c>
      <c r="C39" s="33" t="s">
        <v>114</v>
      </c>
      <c r="D39" s="33" t="s">
        <v>121</v>
      </c>
      <c r="E39" s="33" t="s">
        <v>73</v>
      </c>
      <c r="F39" s="33"/>
      <c r="G39" s="6">
        <f>G40</f>
        <v>3044</v>
      </c>
    </row>
    <row r="40" spans="1:8" ht="29.25" customHeight="1" x14ac:dyDescent="0.2">
      <c r="A40" s="11" t="s">
        <v>22</v>
      </c>
      <c r="B40" s="35" t="s">
        <v>153</v>
      </c>
      <c r="C40" s="35" t="s">
        <v>114</v>
      </c>
      <c r="D40" s="35" t="s">
        <v>121</v>
      </c>
      <c r="E40" s="35" t="s">
        <v>73</v>
      </c>
      <c r="F40" s="35" t="s">
        <v>21</v>
      </c>
      <c r="G40" s="48">
        <v>3044</v>
      </c>
    </row>
    <row r="41" spans="1:8" ht="33" customHeight="1" x14ac:dyDescent="0.25">
      <c r="A41" s="16" t="s">
        <v>122</v>
      </c>
      <c r="B41" s="33" t="s">
        <v>153</v>
      </c>
      <c r="C41" s="33" t="s">
        <v>114</v>
      </c>
      <c r="D41" s="33" t="s">
        <v>121</v>
      </c>
      <c r="E41" s="33" t="s">
        <v>71</v>
      </c>
      <c r="F41" s="33"/>
      <c r="G41" s="6">
        <f>G42</f>
        <v>1214994</v>
      </c>
    </row>
    <row r="42" spans="1:8" ht="32.25" customHeight="1" x14ac:dyDescent="0.2">
      <c r="A42" s="11" t="s">
        <v>22</v>
      </c>
      <c r="B42" s="35" t="s">
        <v>153</v>
      </c>
      <c r="C42" s="35" t="s">
        <v>114</v>
      </c>
      <c r="D42" s="35" t="s">
        <v>121</v>
      </c>
      <c r="E42" s="35" t="s">
        <v>71</v>
      </c>
      <c r="F42" s="35" t="s">
        <v>21</v>
      </c>
      <c r="G42" s="48">
        <v>1214994</v>
      </c>
    </row>
    <row r="43" spans="1:8" ht="15" x14ac:dyDescent="0.25">
      <c r="A43" s="16" t="s">
        <v>123</v>
      </c>
      <c r="B43" s="33" t="s">
        <v>153</v>
      </c>
      <c r="C43" s="33" t="s">
        <v>116</v>
      </c>
      <c r="D43" s="33" t="s">
        <v>115</v>
      </c>
      <c r="E43" s="33"/>
      <c r="F43" s="33"/>
      <c r="G43" s="6">
        <f>G44</f>
        <v>0</v>
      </c>
      <c r="H43" s="24"/>
    </row>
    <row r="44" spans="1:8" ht="15" x14ac:dyDescent="0.25">
      <c r="A44" s="16" t="s">
        <v>34</v>
      </c>
      <c r="B44" s="33" t="s">
        <v>153</v>
      </c>
      <c r="C44" s="33" t="s">
        <v>116</v>
      </c>
      <c r="D44" s="33" t="s">
        <v>117</v>
      </c>
      <c r="E44" s="33"/>
      <c r="F44" s="33"/>
      <c r="G44" s="6">
        <f>G45</f>
        <v>0</v>
      </c>
    </row>
    <row r="45" spans="1:8" ht="15" x14ac:dyDescent="0.25">
      <c r="A45" s="16" t="s">
        <v>135</v>
      </c>
      <c r="B45" s="33" t="s">
        <v>153</v>
      </c>
      <c r="C45" s="33" t="s">
        <v>116</v>
      </c>
      <c r="D45" s="33" t="s">
        <v>117</v>
      </c>
      <c r="E45" s="33" t="s">
        <v>118</v>
      </c>
      <c r="F45" s="33"/>
      <c r="G45" s="6">
        <f>G46</f>
        <v>0</v>
      </c>
    </row>
    <row r="46" spans="1:8" ht="45" x14ac:dyDescent="0.25">
      <c r="A46" s="16" t="s">
        <v>35</v>
      </c>
      <c r="B46" s="33" t="s">
        <v>153</v>
      </c>
      <c r="C46" s="33" t="s">
        <v>116</v>
      </c>
      <c r="D46" s="33" t="s">
        <v>117</v>
      </c>
      <c r="E46" s="33" t="s">
        <v>74</v>
      </c>
      <c r="F46" s="33"/>
      <c r="G46" s="6">
        <f>G47+G48+G49+G50+G51</f>
        <v>0</v>
      </c>
    </row>
    <row r="47" spans="1:8" ht="32.25" customHeight="1" x14ac:dyDescent="0.2">
      <c r="A47" s="11" t="s">
        <v>12</v>
      </c>
      <c r="B47" s="35" t="s">
        <v>153</v>
      </c>
      <c r="C47" s="35" t="s">
        <v>116</v>
      </c>
      <c r="D47" s="35" t="s">
        <v>117</v>
      </c>
      <c r="E47" s="35" t="s">
        <v>74</v>
      </c>
      <c r="F47" s="35" t="s">
        <v>11</v>
      </c>
      <c r="G47" s="48"/>
    </row>
    <row r="48" spans="1:8" ht="47.25" customHeight="1" x14ac:dyDescent="0.2">
      <c r="A48" s="11" t="s">
        <v>14</v>
      </c>
      <c r="B48" s="35" t="s">
        <v>153</v>
      </c>
      <c r="C48" s="35" t="s">
        <v>116</v>
      </c>
      <c r="D48" s="35" t="s">
        <v>117</v>
      </c>
      <c r="E48" s="35" t="s">
        <v>74</v>
      </c>
      <c r="F48" s="35" t="s">
        <v>13</v>
      </c>
      <c r="G48" s="48"/>
    </row>
    <row r="49" spans="1:8" ht="34.5" customHeight="1" x14ac:dyDescent="0.2">
      <c r="A49" s="11" t="s">
        <v>20</v>
      </c>
      <c r="B49" s="35" t="s">
        <v>153</v>
      </c>
      <c r="C49" s="35" t="s">
        <v>116</v>
      </c>
      <c r="D49" s="35" t="s">
        <v>117</v>
      </c>
      <c r="E49" s="35" t="s">
        <v>74</v>
      </c>
      <c r="F49" s="35" t="s">
        <v>19</v>
      </c>
      <c r="G49" s="48"/>
    </row>
    <row r="50" spans="1:8" ht="29.25" customHeight="1" x14ac:dyDescent="0.2">
      <c r="A50" s="11" t="s">
        <v>22</v>
      </c>
      <c r="B50" s="35" t="s">
        <v>153</v>
      </c>
      <c r="C50" s="35" t="s">
        <v>116</v>
      </c>
      <c r="D50" s="35" t="s">
        <v>117</v>
      </c>
      <c r="E50" s="35" t="s">
        <v>74</v>
      </c>
      <c r="F50" s="35" t="s">
        <v>21</v>
      </c>
      <c r="G50" s="48"/>
    </row>
    <row r="51" spans="1:8" ht="29.25" customHeight="1" x14ac:dyDescent="0.2">
      <c r="A51" s="11" t="s">
        <v>109</v>
      </c>
      <c r="B51" s="35" t="s">
        <v>153</v>
      </c>
      <c r="C51" s="35" t="s">
        <v>116</v>
      </c>
      <c r="D51" s="35" t="s">
        <v>117</v>
      </c>
      <c r="E51" s="35" t="s">
        <v>74</v>
      </c>
      <c r="F51" s="35" t="s">
        <v>108</v>
      </c>
      <c r="G51" s="48"/>
    </row>
    <row r="52" spans="1:8" ht="29.25" customHeight="1" x14ac:dyDescent="0.25">
      <c r="A52" s="16" t="s">
        <v>124</v>
      </c>
      <c r="B52" s="33" t="s">
        <v>153</v>
      </c>
      <c r="C52" s="33" t="s">
        <v>117</v>
      </c>
      <c r="D52" s="33" t="s">
        <v>115</v>
      </c>
      <c r="E52" s="33"/>
      <c r="F52" s="33"/>
      <c r="G52" s="6">
        <f>G53+G56</f>
        <v>4516000</v>
      </c>
      <c r="H52" s="24"/>
    </row>
    <row r="53" spans="1:8" ht="29.25" customHeight="1" x14ac:dyDescent="0.25">
      <c r="A53" s="16" t="s">
        <v>135</v>
      </c>
      <c r="B53" s="33" t="s">
        <v>153</v>
      </c>
      <c r="C53" s="33" t="s">
        <v>117</v>
      </c>
      <c r="D53" s="33" t="s">
        <v>127</v>
      </c>
      <c r="E53" s="33" t="s">
        <v>118</v>
      </c>
      <c r="F53" s="33"/>
      <c r="G53" s="6">
        <f>SUM(G54)</f>
        <v>800000</v>
      </c>
    </row>
    <row r="54" spans="1:8" ht="29.25" customHeight="1" x14ac:dyDescent="0.25">
      <c r="A54" s="16" t="s">
        <v>141</v>
      </c>
      <c r="B54" s="33" t="s">
        <v>153</v>
      </c>
      <c r="C54" s="33" t="s">
        <v>117</v>
      </c>
      <c r="D54" s="33" t="s">
        <v>127</v>
      </c>
      <c r="E54" s="33" t="s">
        <v>142</v>
      </c>
      <c r="F54" s="33"/>
      <c r="G54" s="6">
        <f>SUM(G55)</f>
        <v>800000</v>
      </c>
    </row>
    <row r="55" spans="1:8" ht="29.25" customHeight="1" x14ac:dyDescent="0.2">
      <c r="A55" s="11" t="s">
        <v>22</v>
      </c>
      <c r="B55" s="35" t="s">
        <v>153</v>
      </c>
      <c r="C55" s="35" t="s">
        <v>117</v>
      </c>
      <c r="D55" s="35" t="s">
        <v>127</v>
      </c>
      <c r="E55" s="35" t="s">
        <v>142</v>
      </c>
      <c r="F55" s="35" t="s">
        <v>21</v>
      </c>
      <c r="G55" s="48">
        <v>800000</v>
      </c>
    </row>
    <row r="56" spans="1:8" ht="15" x14ac:dyDescent="0.25">
      <c r="A56" s="16" t="s">
        <v>36</v>
      </c>
      <c r="B56" s="33" t="s">
        <v>153</v>
      </c>
      <c r="C56" s="33" t="s">
        <v>117</v>
      </c>
      <c r="D56" s="33" t="s">
        <v>125</v>
      </c>
      <c r="E56" s="33"/>
      <c r="F56" s="33"/>
      <c r="G56" s="6">
        <f>G57</f>
        <v>3716000</v>
      </c>
    </row>
    <row r="57" spans="1:8" ht="15" x14ac:dyDescent="0.25">
      <c r="A57" s="16" t="s">
        <v>135</v>
      </c>
      <c r="B57" s="33" t="s">
        <v>153</v>
      </c>
      <c r="C57" s="33" t="s">
        <v>117</v>
      </c>
      <c r="D57" s="33" t="s">
        <v>125</v>
      </c>
      <c r="E57" s="33" t="s">
        <v>118</v>
      </c>
      <c r="F57" s="33"/>
      <c r="G57" s="6">
        <f>G58</f>
        <v>3716000</v>
      </c>
    </row>
    <row r="58" spans="1:8" ht="45" x14ac:dyDescent="0.25">
      <c r="A58" s="16" t="s">
        <v>37</v>
      </c>
      <c r="B58" s="33" t="s">
        <v>153</v>
      </c>
      <c r="C58" s="33" t="s">
        <v>117</v>
      </c>
      <c r="D58" s="33" t="s">
        <v>125</v>
      </c>
      <c r="E58" s="33" t="s">
        <v>75</v>
      </c>
      <c r="F58" s="33"/>
      <c r="G58" s="6">
        <f>G59+G60</f>
        <v>3716000</v>
      </c>
    </row>
    <row r="59" spans="1:8" ht="42.75" customHeight="1" x14ac:dyDescent="0.2">
      <c r="A59" s="11" t="s">
        <v>22</v>
      </c>
      <c r="B59" s="35" t="s">
        <v>153</v>
      </c>
      <c r="C59" s="35" t="s">
        <v>117</v>
      </c>
      <c r="D59" s="35" t="s">
        <v>125</v>
      </c>
      <c r="E59" s="35" t="s">
        <v>75</v>
      </c>
      <c r="F59" s="35" t="s">
        <v>21</v>
      </c>
      <c r="G59" s="48">
        <v>3591000</v>
      </c>
    </row>
    <row r="60" spans="1:8" ht="27" customHeight="1" x14ac:dyDescent="0.2">
      <c r="A60" s="11" t="s">
        <v>109</v>
      </c>
      <c r="B60" s="35" t="s">
        <v>153</v>
      </c>
      <c r="C60" s="35" t="s">
        <v>117</v>
      </c>
      <c r="D60" s="35" t="s">
        <v>125</v>
      </c>
      <c r="E60" s="35" t="s">
        <v>75</v>
      </c>
      <c r="F60" s="35" t="s">
        <v>108</v>
      </c>
      <c r="G60" s="48">
        <v>125000</v>
      </c>
    </row>
    <row r="61" spans="1:8" ht="18" customHeight="1" x14ac:dyDescent="0.25">
      <c r="A61" s="16" t="s">
        <v>126</v>
      </c>
      <c r="B61" s="33" t="s">
        <v>153</v>
      </c>
      <c r="C61" s="33" t="s">
        <v>119</v>
      </c>
      <c r="D61" s="33" t="s">
        <v>115</v>
      </c>
      <c r="E61" s="33"/>
      <c r="F61" s="33"/>
      <c r="G61" s="6">
        <f>SUM(G68+G63)</f>
        <v>8683663</v>
      </c>
      <c r="H61" s="24"/>
    </row>
    <row r="62" spans="1:8" ht="15" x14ac:dyDescent="0.25">
      <c r="A62" s="16" t="s">
        <v>38</v>
      </c>
      <c r="B62" s="33" t="s">
        <v>153</v>
      </c>
      <c r="C62" s="33" t="s">
        <v>119</v>
      </c>
      <c r="D62" s="33" t="s">
        <v>127</v>
      </c>
      <c r="E62" s="33"/>
      <c r="F62" s="33"/>
      <c r="G62" s="6">
        <f>G63</f>
        <v>8183663</v>
      </c>
    </row>
    <row r="63" spans="1:8" ht="15" x14ac:dyDescent="0.25">
      <c r="A63" s="16" t="s">
        <v>135</v>
      </c>
      <c r="B63" s="33" t="s">
        <v>153</v>
      </c>
      <c r="C63" s="33" t="s">
        <v>119</v>
      </c>
      <c r="D63" s="33" t="s">
        <v>127</v>
      </c>
      <c r="E63" s="33" t="s">
        <v>118</v>
      </c>
      <c r="F63" s="33"/>
      <c r="G63" s="6">
        <f>G64+G66</f>
        <v>8183663</v>
      </c>
    </row>
    <row r="64" spans="1:8" ht="81" customHeight="1" x14ac:dyDescent="0.25">
      <c r="A64" s="16" t="s">
        <v>39</v>
      </c>
      <c r="B64" s="33" t="s">
        <v>153</v>
      </c>
      <c r="C64" s="33" t="s">
        <v>119</v>
      </c>
      <c r="D64" s="33" t="s">
        <v>127</v>
      </c>
      <c r="E64" s="33" t="s">
        <v>76</v>
      </c>
      <c r="F64" s="33"/>
      <c r="G64" s="6">
        <f>G65</f>
        <v>3183663</v>
      </c>
    </row>
    <row r="65" spans="1:8" ht="31.5" customHeight="1" x14ac:dyDescent="0.2">
      <c r="A65" s="11" t="s">
        <v>22</v>
      </c>
      <c r="B65" s="35" t="s">
        <v>153</v>
      </c>
      <c r="C65" s="35" t="s">
        <v>119</v>
      </c>
      <c r="D65" s="35" t="s">
        <v>127</v>
      </c>
      <c r="E65" s="35" t="s">
        <v>76</v>
      </c>
      <c r="F65" s="35" t="s">
        <v>21</v>
      </c>
      <c r="G65" s="48">
        <v>3183663</v>
      </c>
    </row>
    <row r="66" spans="1:8" ht="60" x14ac:dyDescent="0.25">
      <c r="A66" s="16" t="s">
        <v>40</v>
      </c>
      <c r="B66" s="33" t="s">
        <v>153</v>
      </c>
      <c r="C66" s="33" t="s">
        <v>119</v>
      </c>
      <c r="D66" s="33" t="s">
        <v>127</v>
      </c>
      <c r="E66" s="33" t="s">
        <v>77</v>
      </c>
      <c r="F66" s="33"/>
      <c r="G66" s="6">
        <f>G67</f>
        <v>5000000</v>
      </c>
    </row>
    <row r="67" spans="1:8" ht="30.75" customHeight="1" x14ac:dyDescent="0.2">
      <c r="A67" s="11" t="s">
        <v>22</v>
      </c>
      <c r="B67" s="35" t="s">
        <v>153</v>
      </c>
      <c r="C67" s="35" t="s">
        <v>119</v>
      </c>
      <c r="D67" s="35" t="s">
        <v>127</v>
      </c>
      <c r="E67" s="35" t="s">
        <v>77</v>
      </c>
      <c r="F67" s="35" t="s">
        <v>21</v>
      </c>
      <c r="G67" s="48">
        <v>5000000</v>
      </c>
    </row>
    <row r="68" spans="1:8" ht="30" x14ac:dyDescent="0.25">
      <c r="A68" s="16" t="s">
        <v>41</v>
      </c>
      <c r="B68" s="33" t="s">
        <v>153</v>
      </c>
      <c r="C68" s="33" t="s">
        <v>119</v>
      </c>
      <c r="D68" s="33" t="s">
        <v>128</v>
      </c>
      <c r="E68" s="33"/>
      <c r="F68" s="33"/>
      <c r="G68" s="6">
        <f>G69</f>
        <v>500000</v>
      </c>
    </row>
    <row r="69" spans="1:8" ht="15" x14ac:dyDescent="0.25">
      <c r="A69" s="16" t="s">
        <v>135</v>
      </c>
      <c r="B69" s="33" t="s">
        <v>153</v>
      </c>
      <c r="C69" s="33" t="s">
        <v>119</v>
      </c>
      <c r="D69" s="33" t="s">
        <v>128</v>
      </c>
      <c r="E69" s="33" t="s">
        <v>118</v>
      </c>
      <c r="F69" s="33"/>
      <c r="G69" s="6">
        <f>G70+G72</f>
        <v>500000</v>
      </c>
    </row>
    <row r="70" spans="1:8" ht="30.75" customHeight="1" x14ac:dyDescent="0.25">
      <c r="A70" s="16" t="s">
        <v>42</v>
      </c>
      <c r="B70" s="33" t="s">
        <v>153</v>
      </c>
      <c r="C70" s="33" t="s">
        <v>119</v>
      </c>
      <c r="D70" s="33" t="s">
        <v>128</v>
      </c>
      <c r="E70" s="33" t="s">
        <v>78</v>
      </c>
      <c r="F70" s="33"/>
      <c r="G70" s="6">
        <f>G71</f>
        <v>400000</v>
      </c>
    </row>
    <row r="71" spans="1:8" ht="31.5" customHeight="1" x14ac:dyDescent="0.2">
      <c r="A71" s="11" t="s">
        <v>22</v>
      </c>
      <c r="B71" s="35" t="s">
        <v>153</v>
      </c>
      <c r="C71" s="35" t="s">
        <v>119</v>
      </c>
      <c r="D71" s="35" t="s">
        <v>128</v>
      </c>
      <c r="E71" s="35" t="s">
        <v>78</v>
      </c>
      <c r="F71" s="35" t="s">
        <v>21</v>
      </c>
      <c r="G71" s="48">
        <v>400000</v>
      </c>
    </row>
    <row r="72" spans="1:8" ht="45" x14ac:dyDescent="0.25">
      <c r="A72" s="16" t="s">
        <v>96</v>
      </c>
      <c r="B72" s="33" t="s">
        <v>153</v>
      </c>
      <c r="C72" s="33" t="s">
        <v>119</v>
      </c>
      <c r="D72" s="33" t="s">
        <v>128</v>
      </c>
      <c r="E72" s="33" t="s">
        <v>95</v>
      </c>
      <c r="F72" s="33"/>
      <c r="G72" s="6">
        <f>G73</f>
        <v>100000</v>
      </c>
    </row>
    <row r="73" spans="1:8" ht="33.75" customHeight="1" x14ac:dyDescent="0.2">
      <c r="A73" s="11" t="s">
        <v>22</v>
      </c>
      <c r="B73" s="35" t="s">
        <v>153</v>
      </c>
      <c r="C73" s="35" t="s">
        <v>119</v>
      </c>
      <c r="D73" s="35" t="s">
        <v>128</v>
      </c>
      <c r="E73" s="35" t="s">
        <v>95</v>
      </c>
      <c r="F73" s="35" t="s">
        <v>21</v>
      </c>
      <c r="G73" s="48">
        <v>100000</v>
      </c>
    </row>
    <row r="74" spans="1:8" ht="22.9" customHeight="1" x14ac:dyDescent="0.25">
      <c r="A74" s="16" t="s">
        <v>129</v>
      </c>
      <c r="B74" s="33" t="s">
        <v>153</v>
      </c>
      <c r="C74" s="33" t="s">
        <v>130</v>
      </c>
      <c r="D74" s="33" t="s">
        <v>115</v>
      </c>
      <c r="E74" s="33"/>
      <c r="F74" s="33"/>
      <c r="G74" s="6">
        <f>G75+G81+G92+G113</f>
        <v>61431742</v>
      </c>
      <c r="H74" s="27"/>
    </row>
    <row r="75" spans="1:8" ht="33" customHeight="1" x14ac:dyDescent="0.25">
      <c r="A75" s="16" t="s">
        <v>43</v>
      </c>
      <c r="B75" s="33" t="s">
        <v>153</v>
      </c>
      <c r="C75" s="33" t="s">
        <v>130</v>
      </c>
      <c r="D75" s="33" t="s">
        <v>114</v>
      </c>
      <c r="E75" s="33"/>
      <c r="F75" s="33"/>
      <c r="G75" s="6">
        <f>G77+G79</f>
        <v>5000</v>
      </c>
    </row>
    <row r="76" spans="1:8" ht="37.5" customHeight="1" x14ac:dyDescent="0.25">
      <c r="A76" s="16" t="s">
        <v>135</v>
      </c>
      <c r="B76" s="33" t="s">
        <v>153</v>
      </c>
      <c r="C76" s="33" t="s">
        <v>130</v>
      </c>
      <c r="D76" s="33" t="s">
        <v>114</v>
      </c>
      <c r="E76" s="33" t="s">
        <v>118</v>
      </c>
      <c r="F76" s="33"/>
      <c r="G76" s="6">
        <f>SUM(G77)</f>
        <v>5000</v>
      </c>
    </row>
    <row r="77" spans="1:8" ht="34.5" customHeight="1" x14ac:dyDescent="0.25">
      <c r="A77" s="17" t="s">
        <v>44</v>
      </c>
      <c r="B77" s="44">
        <v>906</v>
      </c>
      <c r="C77" s="33" t="s">
        <v>130</v>
      </c>
      <c r="D77" s="33" t="s">
        <v>114</v>
      </c>
      <c r="E77" s="33" t="s">
        <v>79</v>
      </c>
      <c r="F77" s="33"/>
      <c r="G77" s="6">
        <f>G78</f>
        <v>5000</v>
      </c>
    </row>
    <row r="78" spans="1:8" ht="36" customHeight="1" x14ac:dyDescent="0.2">
      <c r="A78" s="11" t="s">
        <v>22</v>
      </c>
      <c r="B78" s="35" t="s">
        <v>153</v>
      </c>
      <c r="C78" s="35" t="s">
        <v>130</v>
      </c>
      <c r="D78" s="35" t="s">
        <v>114</v>
      </c>
      <c r="E78" s="35" t="s">
        <v>79</v>
      </c>
      <c r="F78" s="35" t="s">
        <v>21</v>
      </c>
      <c r="G78" s="48">
        <v>5000</v>
      </c>
    </row>
    <row r="79" spans="1:8" ht="30" customHeight="1" x14ac:dyDescent="0.25">
      <c r="A79" s="16" t="s">
        <v>100</v>
      </c>
      <c r="B79" s="33" t="s">
        <v>153</v>
      </c>
      <c r="C79" s="33" t="s">
        <v>130</v>
      </c>
      <c r="D79" s="33" t="s">
        <v>114</v>
      </c>
      <c r="E79" s="33" t="s">
        <v>98</v>
      </c>
      <c r="F79" s="33"/>
      <c r="G79" s="6">
        <f>G80</f>
        <v>0</v>
      </c>
    </row>
    <row r="80" spans="1:8" ht="61.5" customHeight="1" x14ac:dyDescent="0.2">
      <c r="A80" s="11" t="s">
        <v>101</v>
      </c>
      <c r="B80" s="35" t="s">
        <v>153</v>
      </c>
      <c r="C80" s="35" t="s">
        <v>130</v>
      </c>
      <c r="D80" s="35" t="s">
        <v>114</v>
      </c>
      <c r="E80" s="35" t="s">
        <v>98</v>
      </c>
      <c r="F80" s="35" t="s">
        <v>99</v>
      </c>
      <c r="G80" s="48"/>
    </row>
    <row r="81" spans="1:8" ht="15" x14ac:dyDescent="0.25">
      <c r="A81" s="16" t="s">
        <v>45</v>
      </c>
      <c r="B81" s="33" t="s">
        <v>153</v>
      </c>
      <c r="C81" s="33" t="s">
        <v>130</v>
      </c>
      <c r="D81" s="33" t="s">
        <v>116</v>
      </c>
      <c r="E81" s="33"/>
      <c r="F81" s="33"/>
      <c r="G81" s="6">
        <f>G83+G85+G88+G90</f>
        <v>2812150</v>
      </c>
    </row>
    <row r="82" spans="1:8" ht="15" x14ac:dyDescent="0.25">
      <c r="A82" s="16" t="s">
        <v>135</v>
      </c>
      <c r="B82" s="33" t="s">
        <v>153</v>
      </c>
      <c r="C82" s="33" t="s">
        <v>130</v>
      </c>
      <c r="D82" s="33" t="s">
        <v>116</v>
      </c>
      <c r="E82" s="33" t="s">
        <v>118</v>
      </c>
      <c r="F82" s="33"/>
      <c r="G82" s="6">
        <f>G83+G85</f>
        <v>2812150</v>
      </c>
    </row>
    <row r="83" spans="1:8" ht="88.5" customHeight="1" x14ac:dyDescent="0.25">
      <c r="A83" s="17" t="s">
        <v>46</v>
      </c>
      <c r="B83" s="44">
        <v>906</v>
      </c>
      <c r="C83" s="33" t="s">
        <v>130</v>
      </c>
      <c r="D83" s="33" t="s">
        <v>116</v>
      </c>
      <c r="E83" s="33" t="s">
        <v>80</v>
      </c>
      <c r="F83" s="33"/>
      <c r="G83" s="6">
        <f>G84</f>
        <v>2712150</v>
      </c>
    </row>
    <row r="84" spans="1:8" ht="30" customHeight="1" x14ac:dyDescent="0.2">
      <c r="A84" s="11" t="s">
        <v>22</v>
      </c>
      <c r="B84" s="35" t="s">
        <v>153</v>
      </c>
      <c r="C84" s="35" t="s">
        <v>130</v>
      </c>
      <c r="D84" s="35" t="s">
        <v>116</v>
      </c>
      <c r="E84" s="35" t="s">
        <v>80</v>
      </c>
      <c r="F84" s="35" t="s">
        <v>21</v>
      </c>
      <c r="G84" s="48">
        <v>2712150</v>
      </c>
    </row>
    <row r="85" spans="1:8" ht="81.75" customHeight="1" x14ac:dyDescent="0.25">
      <c r="A85" s="16" t="s">
        <v>47</v>
      </c>
      <c r="B85" s="33" t="s">
        <v>153</v>
      </c>
      <c r="C85" s="33" t="s">
        <v>130</v>
      </c>
      <c r="D85" s="33" t="s">
        <v>116</v>
      </c>
      <c r="E85" s="33" t="s">
        <v>90</v>
      </c>
      <c r="F85" s="33"/>
      <c r="G85" s="6">
        <f>G86+G87</f>
        <v>100000</v>
      </c>
    </row>
    <row r="86" spans="1:8" ht="30" customHeight="1" x14ac:dyDescent="0.2">
      <c r="A86" s="11" t="s">
        <v>22</v>
      </c>
      <c r="B86" s="35" t="s">
        <v>153</v>
      </c>
      <c r="C86" s="35" t="s">
        <v>130</v>
      </c>
      <c r="D86" s="35" t="s">
        <v>116</v>
      </c>
      <c r="E86" s="35" t="s">
        <v>90</v>
      </c>
      <c r="F86" s="35" t="s">
        <v>21</v>
      </c>
      <c r="G86" s="48">
        <v>100000</v>
      </c>
    </row>
    <row r="87" spans="1:8" ht="44.25" customHeight="1" x14ac:dyDescent="0.2">
      <c r="A87" s="11" t="s">
        <v>65</v>
      </c>
      <c r="B87" s="35" t="s">
        <v>153</v>
      </c>
      <c r="C87" s="35" t="s">
        <v>130</v>
      </c>
      <c r="D87" s="35" t="s">
        <v>116</v>
      </c>
      <c r="E87" s="35" t="s">
        <v>90</v>
      </c>
      <c r="F87" s="35" t="s">
        <v>64</v>
      </c>
      <c r="G87" s="48"/>
    </row>
    <row r="88" spans="1:8" ht="84" customHeight="1" x14ac:dyDescent="0.25">
      <c r="A88" s="16" t="s">
        <v>92</v>
      </c>
      <c r="B88" s="33" t="s">
        <v>153</v>
      </c>
      <c r="C88" s="33" t="s">
        <v>130</v>
      </c>
      <c r="D88" s="33" t="s">
        <v>116</v>
      </c>
      <c r="E88" s="33" t="s">
        <v>91</v>
      </c>
      <c r="F88" s="33"/>
      <c r="G88" s="6">
        <f>G89</f>
        <v>0</v>
      </c>
    </row>
    <row r="89" spans="1:8" ht="48.75" customHeight="1" x14ac:dyDescent="0.2">
      <c r="A89" s="11" t="s">
        <v>65</v>
      </c>
      <c r="B89" s="35" t="s">
        <v>153</v>
      </c>
      <c r="C89" s="35" t="s">
        <v>130</v>
      </c>
      <c r="D89" s="35" t="s">
        <v>116</v>
      </c>
      <c r="E89" s="35" t="s">
        <v>91</v>
      </c>
      <c r="F89" s="35" t="s">
        <v>64</v>
      </c>
      <c r="G89" s="48"/>
    </row>
    <row r="90" spans="1:8" ht="29.25" customHeight="1" x14ac:dyDescent="0.25">
      <c r="A90" s="16" t="s">
        <v>103</v>
      </c>
      <c r="B90" s="33" t="s">
        <v>153</v>
      </c>
      <c r="C90" s="33" t="s">
        <v>130</v>
      </c>
      <c r="D90" s="33" t="s">
        <v>116</v>
      </c>
      <c r="E90" s="33" t="s">
        <v>102</v>
      </c>
      <c r="F90" s="33"/>
      <c r="G90" s="6">
        <f>G91</f>
        <v>0</v>
      </c>
    </row>
    <row r="91" spans="1:8" ht="32.25" customHeight="1" x14ac:dyDescent="0.2">
      <c r="A91" s="11" t="s">
        <v>101</v>
      </c>
      <c r="B91" s="35" t="s">
        <v>153</v>
      </c>
      <c r="C91" s="35" t="s">
        <v>130</v>
      </c>
      <c r="D91" s="35" t="s">
        <v>116</v>
      </c>
      <c r="E91" s="35" t="s">
        <v>102</v>
      </c>
      <c r="F91" s="35" t="s">
        <v>99</v>
      </c>
      <c r="G91" s="48"/>
    </row>
    <row r="92" spans="1:8" ht="22.5" customHeight="1" x14ac:dyDescent="0.25">
      <c r="A92" s="7" t="s">
        <v>49</v>
      </c>
      <c r="B92" s="34" t="s">
        <v>153</v>
      </c>
      <c r="C92" s="33" t="s">
        <v>130</v>
      </c>
      <c r="D92" s="33" t="s">
        <v>117</v>
      </c>
      <c r="E92" s="33"/>
      <c r="F92" s="33"/>
      <c r="G92" s="6">
        <f>G93</f>
        <v>58614592</v>
      </c>
      <c r="H92" s="14"/>
    </row>
    <row r="93" spans="1:8" ht="22.5" customHeight="1" x14ac:dyDescent="0.25">
      <c r="A93" s="16" t="s">
        <v>135</v>
      </c>
      <c r="B93" s="33" t="s">
        <v>153</v>
      </c>
      <c r="C93" s="33" t="s">
        <v>130</v>
      </c>
      <c r="D93" s="33" t="s">
        <v>117</v>
      </c>
      <c r="E93" s="33" t="s">
        <v>118</v>
      </c>
      <c r="F93" s="33"/>
      <c r="G93" s="6">
        <f>G96+G98+G100+G103+G105+G107</f>
        <v>58614592</v>
      </c>
      <c r="H93" s="14"/>
    </row>
    <row r="94" spans="1:8" ht="37.5" customHeight="1" x14ac:dyDescent="0.25">
      <c r="A94" s="7" t="s">
        <v>51</v>
      </c>
      <c r="B94" s="34" t="s">
        <v>153</v>
      </c>
      <c r="C94" s="33" t="s">
        <v>130</v>
      </c>
      <c r="D94" s="33" t="s">
        <v>116</v>
      </c>
      <c r="E94" s="33" t="s">
        <v>50</v>
      </c>
      <c r="F94" s="33"/>
      <c r="G94" s="6">
        <f>G95</f>
        <v>0</v>
      </c>
    </row>
    <row r="95" spans="1:8" ht="33" customHeight="1" x14ac:dyDescent="0.2">
      <c r="A95" s="11" t="s">
        <v>22</v>
      </c>
      <c r="B95" s="35" t="s">
        <v>153</v>
      </c>
      <c r="C95" s="35" t="s">
        <v>48</v>
      </c>
      <c r="D95" s="35"/>
      <c r="E95" s="35" t="s">
        <v>50</v>
      </c>
      <c r="F95" s="35" t="s">
        <v>21</v>
      </c>
      <c r="G95" s="48">
        <v>0</v>
      </c>
    </row>
    <row r="96" spans="1:8" ht="47.25" customHeight="1" x14ac:dyDescent="0.25">
      <c r="A96" s="16" t="s">
        <v>52</v>
      </c>
      <c r="B96" s="33" t="s">
        <v>153</v>
      </c>
      <c r="C96" s="33" t="s">
        <v>130</v>
      </c>
      <c r="D96" s="33" t="s">
        <v>117</v>
      </c>
      <c r="E96" s="33" t="s">
        <v>81</v>
      </c>
      <c r="F96" s="33"/>
      <c r="G96" s="6">
        <f>G97</f>
        <v>1909038</v>
      </c>
    </row>
    <row r="97" spans="1:7" ht="31.5" customHeight="1" x14ac:dyDescent="0.2">
      <c r="A97" s="11" t="s">
        <v>22</v>
      </c>
      <c r="B97" s="35" t="s">
        <v>153</v>
      </c>
      <c r="C97" s="35" t="s">
        <v>130</v>
      </c>
      <c r="D97" s="35" t="s">
        <v>117</v>
      </c>
      <c r="E97" s="35" t="s">
        <v>81</v>
      </c>
      <c r="F97" s="35" t="s">
        <v>21</v>
      </c>
      <c r="G97" s="48">
        <v>1909038</v>
      </c>
    </row>
    <row r="98" spans="1:7" ht="44.25" customHeight="1" x14ac:dyDescent="0.25">
      <c r="A98" s="16" t="s">
        <v>53</v>
      </c>
      <c r="B98" s="33" t="s">
        <v>153</v>
      </c>
      <c r="C98" s="33" t="s">
        <v>130</v>
      </c>
      <c r="D98" s="33" t="s">
        <v>117</v>
      </c>
      <c r="E98" s="33" t="s">
        <v>82</v>
      </c>
      <c r="F98" s="33"/>
      <c r="G98" s="6">
        <f>G99</f>
        <v>97130</v>
      </c>
    </row>
    <row r="99" spans="1:7" ht="32.25" customHeight="1" x14ac:dyDescent="0.2">
      <c r="A99" s="11" t="s">
        <v>22</v>
      </c>
      <c r="B99" s="35" t="s">
        <v>153</v>
      </c>
      <c r="C99" s="35" t="s">
        <v>130</v>
      </c>
      <c r="D99" s="35" t="s">
        <v>117</v>
      </c>
      <c r="E99" s="35" t="s">
        <v>82</v>
      </c>
      <c r="F99" s="35" t="s">
        <v>21</v>
      </c>
      <c r="G99" s="48">
        <v>97130</v>
      </c>
    </row>
    <row r="100" spans="1:7" ht="15" x14ac:dyDescent="0.25">
      <c r="A100" s="16" t="s">
        <v>54</v>
      </c>
      <c r="B100" s="33" t="s">
        <v>153</v>
      </c>
      <c r="C100" s="33" t="s">
        <v>130</v>
      </c>
      <c r="D100" s="33" t="s">
        <v>117</v>
      </c>
      <c r="E100" s="33" t="s">
        <v>83</v>
      </c>
      <c r="F100" s="33"/>
      <c r="G100" s="6">
        <f>G101+G102</f>
        <v>34000000</v>
      </c>
    </row>
    <row r="101" spans="1:7" ht="30.75" customHeight="1" x14ac:dyDescent="0.2">
      <c r="A101" s="11" t="s">
        <v>22</v>
      </c>
      <c r="B101" s="35" t="s">
        <v>153</v>
      </c>
      <c r="C101" s="35" t="s">
        <v>130</v>
      </c>
      <c r="D101" s="35" t="s">
        <v>117</v>
      </c>
      <c r="E101" s="35" t="s">
        <v>83</v>
      </c>
      <c r="F101" s="35" t="s">
        <v>21</v>
      </c>
      <c r="G101" s="48">
        <v>29000000</v>
      </c>
    </row>
    <row r="102" spans="1:7" ht="30.75" customHeight="1" x14ac:dyDescent="0.2">
      <c r="A102" s="11" t="s">
        <v>109</v>
      </c>
      <c r="B102" s="35" t="s">
        <v>153</v>
      </c>
      <c r="C102" s="35" t="s">
        <v>130</v>
      </c>
      <c r="D102" s="35" t="s">
        <v>117</v>
      </c>
      <c r="E102" s="35" t="s">
        <v>83</v>
      </c>
      <c r="F102" s="35" t="s">
        <v>108</v>
      </c>
      <c r="G102" s="48">
        <v>5000000</v>
      </c>
    </row>
    <row r="103" spans="1:7" ht="22.5" customHeight="1" x14ac:dyDescent="0.2">
      <c r="A103" s="7" t="s">
        <v>55</v>
      </c>
      <c r="B103" s="34" t="s">
        <v>153</v>
      </c>
      <c r="C103" s="34" t="s">
        <v>130</v>
      </c>
      <c r="D103" s="34" t="s">
        <v>117</v>
      </c>
      <c r="E103" s="34" t="s">
        <v>84</v>
      </c>
      <c r="F103" s="34"/>
      <c r="G103" s="46">
        <f>G104</f>
        <v>2700000</v>
      </c>
    </row>
    <row r="104" spans="1:7" ht="30.75" customHeight="1" x14ac:dyDescent="0.2">
      <c r="A104" s="11" t="s">
        <v>22</v>
      </c>
      <c r="B104" s="35" t="s">
        <v>153</v>
      </c>
      <c r="C104" s="35" t="s">
        <v>130</v>
      </c>
      <c r="D104" s="35" t="s">
        <v>117</v>
      </c>
      <c r="E104" s="35" t="s">
        <v>84</v>
      </c>
      <c r="F104" s="35" t="s">
        <v>21</v>
      </c>
      <c r="G104" s="48">
        <v>2700000</v>
      </c>
    </row>
    <row r="105" spans="1:7" ht="14.25" x14ac:dyDescent="0.2">
      <c r="A105" s="7" t="s">
        <v>56</v>
      </c>
      <c r="B105" s="34" t="s">
        <v>153</v>
      </c>
      <c r="C105" s="34" t="s">
        <v>130</v>
      </c>
      <c r="D105" s="34" t="s">
        <v>117</v>
      </c>
      <c r="E105" s="34" t="s">
        <v>85</v>
      </c>
      <c r="F105" s="34"/>
      <c r="G105" s="46">
        <f>G106</f>
        <v>200000</v>
      </c>
    </row>
    <row r="106" spans="1:7" ht="30" customHeight="1" x14ac:dyDescent="0.2">
      <c r="A106" s="11" t="s">
        <v>22</v>
      </c>
      <c r="B106" s="35" t="s">
        <v>153</v>
      </c>
      <c r="C106" s="35" t="s">
        <v>130</v>
      </c>
      <c r="D106" s="35" t="s">
        <v>117</v>
      </c>
      <c r="E106" s="35" t="s">
        <v>85</v>
      </c>
      <c r="F106" s="35" t="s">
        <v>21</v>
      </c>
      <c r="G106" s="48">
        <v>200000</v>
      </c>
    </row>
    <row r="107" spans="1:7" ht="28.5" x14ac:dyDescent="0.2">
      <c r="A107" s="7" t="s">
        <v>57</v>
      </c>
      <c r="B107" s="34" t="s">
        <v>153</v>
      </c>
      <c r="C107" s="34" t="s">
        <v>130</v>
      </c>
      <c r="D107" s="34" t="s">
        <v>117</v>
      </c>
      <c r="E107" s="34" t="s">
        <v>86</v>
      </c>
      <c r="F107" s="34"/>
      <c r="G107" s="46">
        <f>G108</f>
        <v>19708424</v>
      </c>
    </row>
    <row r="108" spans="1:7" ht="31.5" customHeight="1" x14ac:dyDescent="0.2">
      <c r="A108" s="11" t="s">
        <v>22</v>
      </c>
      <c r="B108" s="35" t="s">
        <v>153</v>
      </c>
      <c r="C108" s="35" t="s">
        <v>130</v>
      </c>
      <c r="D108" s="35" t="s">
        <v>117</v>
      </c>
      <c r="E108" s="35" t="s">
        <v>86</v>
      </c>
      <c r="F108" s="35" t="s">
        <v>21</v>
      </c>
      <c r="G108" s="48">
        <v>19708424</v>
      </c>
    </row>
    <row r="109" spans="1:7" ht="46.5" customHeight="1" x14ac:dyDescent="0.2">
      <c r="A109" s="7" t="s">
        <v>59</v>
      </c>
      <c r="B109" s="34" t="s">
        <v>153</v>
      </c>
      <c r="C109" s="34" t="s">
        <v>130</v>
      </c>
      <c r="D109" s="34" t="s">
        <v>117</v>
      </c>
      <c r="E109" s="34" t="s">
        <v>58</v>
      </c>
      <c r="F109" s="34"/>
      <c r="G109" s="46">
        <f>G110</f>
        <v>0</v>
      </c>
    </row>
    <row r="110" spans="1:7" ht="36.75" customHeight="1" x14ac:dyDescent="0.2">
      <c r="A110" s="11" t="s">
        <v>22</v>
      </c>
      <c r="B110" s="35" t="s">
        <v>153</v>
      </c>
      <c r="C110" s="35" t="s">
        <v>130</v>
      </c>
      <c r="D110" s="35" t="s">
        <v>117</v>
      </c>
      <c r="E110" s="35" t="s">
        <v>58</v>
      </c>
      <c r="F110" s="35" t="s">
        <v>21</v>
      </c>
      <c r="G110" s="48">
        <v>0</v>
      </c>
    </row>
    <row r="111" spans="1:7" ht="46.5" customHeight="1" x14ac:dyDescent="0.2">
      <c r="A111" s="7" t="s">
        <v>61</v>
      </c>
      <c r="B111" s="34" t="s">
        <v>153</v>
      </c>
      <c r="C111" s="34" t="s">
        <v>130</v>
      </c>
      <c r="D111" s="34" t="s">
        <v>117</v>
      </c>
      <c r="E111" s="34" t="s">
        <v>60</v>
      </c>
      <c r="F111" s="34"/>
      <c r="G111" s="46">
        <v>0</v>
      </c>
    </row>
    <row r="112" spans="1:7" ht="32.25" customHeight="1" x14ac:dyDescent="0.2">
      <c r="A112" s="11" t="s">
        <v>22</v>
      </c>
      <c r="B112" s="35" t="s">
        <v>153</v>
      </c>
      <c r="C112" s="35" t="s">
        <v>130</v>
      </c>
      <c r="D112" s="35" t="s">
        <v>117</v>
      </c>
      <c r="E112" s="35" t="s">
        <v>60</v>
      </c>
      <c r="F112" s="35" t="s">
        <v>21</v>
      </c>
      <c r="G112" s="48">
        <v>0</v>
      </c>
    </row>
    <row r="113" spans="1:8" ht="28.5" customHeight="1" x14ac:dyDescent="0.2">
      <c r="A113" s="7" t="s">
        <v>62</v>
      </c>
      <c r="B113" s="34" t="s">
        <v>153</v>
      </c>
      <c r="C113" s="34" t="s">
        <v>130</v>
      </c>
      <c r="D113" s="34" t="s">
        <v>130</v>
      </c>
      <c r="E113" s="34"/>
      <c r="F113" s="34"/>
      <c r="G113" s="46">
        <f>G114</f>
        <v>0</v>
      </c>
    </row>
    <row r="114" spans="1:8" ht="22.5" customHeight="1" x14ac:dyDescent="0.2">
      <c r="A114" s="7" t="s">
        <v>63</v>
      </c>
      <c r="B114" s="34" t="s">
        <v>153</v>
      </c>
      <c r="C114" s="34" t="s">
        <v>130</v>
      </c>
      <c r="D114" s="34" t="s">
        <v>130</v>
      </c>
      <c r="E114" s="34" t="s">
        <v>87</v>
      </c>
      <c r="F114" s="34"/>
      <c r="G114" s="46">
        <f>G115+G116</f>
        <v>0</v>
      </c>
    </row>
    <row r="115" spans="1:8" ht="42.75" x14ac:dyDescent="0.2">
      <c r="A115" s="11" t="s">
        <v>22</v>
      </c>
      <c r="B115" s="35" t="s">
        <v>153</v>
      </c>
      <c r="C115" s="35" t="s">
        <v>130</v>
      </c>
      <c r="D115" s="35" t="s">
        <v>130</v>
      </c>
      <c r="E115" s="35" t="s">
        <v>87</v>
      </c>
      <c r="F115" s="35" t="s">
        <v>21</v>
      </c>
      <c r="G115" s="48">
        <v>0</v>
      </c>
    </row>
    <row r="116" spans="1:8" ht="45.75" customHeight="1" x14ac:dyDescent="0.2">
      <c r="A116" s="11" t="s">
        <v>65</v>
      </c>
      <c r="B116" s="35" t="s">
        <v>153</v>
      </c>
      <c r="C116" s="35" t="s">
        <v>130</v>
      </c>
      <c r="D116" s="35" t="s">
        <v>130</v>
      </c>
      <c r="E116" s="35" t="s">
        <v>87</v>
      </c>
      <c r="F116" s="35" t="s">
        <v>64</v>
      </c>
      <c r="G116" s="48">
        <v>0</v>
      </c>
    </row>
    <row r="117" spans="1:8" ht="37.5" customHeight="1" x14ac:dyDescent="0.25">
      <c r="A117" s="16" t="s">
        <v>94</v>
      </c>
      <c r="B117" s="33" t="s">
        <v>153</v>
      </c>
      <c r="C117" s="33" t="s">
        <v>155</v>
      </c>
      <c r="D117" s="33" t="s">
        <v>130</v>
      </c>
      <c r="E117" s="33" t="s">
        <v>93</v>
      </c>
      <c r="F117" s="33"/>
      <c r="G117" s="6">
        <f>G118</f>
        <v>0</v>
      </c>
    </row>
    <row r="118" spans="1:8" ht="38.25" customHeight="1" x14ac:dyDescent="0.2">
      <c r="A118" s="11" t="s">
        <v>22</v>
      </c>
      <c r="B118" s="35" t="s">
        <v>153</v>
      </c>
      <c r="C118" s="35" t="s">
        <v>155</v>
      </c>
      <c r="D118" s="35" t="s">
        <v>130</v>
      </c>
      <c r="E118" s="35" t="s">
        <v>93</v>
      </c>
      <c r="F118" s="35" t="s">
        <v>21</v>
      </c>
      <c r="G118" s="48">
        <v>0</v>
      </c>
    </row>
    <row r="119" spans="1:8" ht="38.25" customHeight="1" x14ac:dyDescent="0.25">
      <c r="A119" s="16" t="s">
        <v>149</v>
      </c>
      <c r="B119" s="33" t="s">
        <v>153</v>
      </c>
      <c r="C119" s="33" t="s">
        <v>150</v>
      </c>
      <c r="D119" s="33" t="s">
        <v>115</v>
      </c>
      <c r="E119" s="33"/>
      <c r="F119" s="33"/>
      <c r="G119" s="6">
        <f>SUM(G120)</f>
        <v>100000</v>
      </c>
      <c r="H119" s="24"/>
    </row>
    <row r="120" spans="1:8" ht="38.25" customHeight="1" x14ac:dyDescent="0.25">
      <c r="A120" s="16" t="s">
        <v>135</v>
      </c>
      <c r="B120" s="33" t="s">
        <v>153</v>
      </c>
      <c r="C120" s="34" t="s">
        <v>150</v>
      </c>
      <c r="D120" s="34" t="s">
        <v>150</v>
      </c>
      <c r="E120" s="35" t="s">
        <v>118</v>
      </c>
      <c r="F120" s="35"/>
      <c r="G120" s="48">
        <f>SUM(G121)</f>
        <v>100000</v>
      </c>
    </row>
    <row r="121" spans="1:8" ht="38.25" customHeight="1" x14ac:dyDescent="0.2">
      <c r="A121" s="7" t="s">
        <v>151</v>
      </c>
      <c r="B121" s="34" t="s">
        <v>153</v>
      </c>
      <c r="C121" s="34" t="s">
        <v>150</v>
      </c>
      <c r="D121" s="34" t="s">
        <v>150</v>
      </c>
      <c r="E121" s="35" t="s">
        <v>152</v>
      </c>
      <c r="F121" s="35"/>
      <c r="G121" s="48">
        <f>SUM(G122)</f>
        <v>100000</v>
      </c>
    </row>
    <row r="122" spans="1:8" ht="38.25" customHeight="1" x14ac:dyDescent="0.2">
      <c r="A122" s="11" t="s">
        <v>22</v>
      </c>
      <c r="B122" s="35" t="s">
        <v>153</v>
      </c>
      <c r="C122" s="35" t="s">
        <v>150</v>
      </c>
      <c r="D122" s="35" t="s">
        <v>150</v>
      </c>
      <c r="E122" s="35" t="s">
        <v>152</v>
      </c>
      <c r="F122" s="35" t="s">
        <v>21</v>
      </c>
      <c r="G122" s="48">
        <v>100000</v>
      </c>
    </row>
    <row r="123" spans="1:8" ht="28.5" customHeight="1" x14ac:dyDescent="0.25">
      <c r="A123" s="16" t="s">
        <v>140</v>
      </c>
      <c r="B123" s="33" t="s">
        <v>153</v>
      </c>
      <c r="C123" s="34" t="s">
        <v>138</v>
      </c>
      <c r="D123" s="34" t="s">
        <v>115</v>
      </c>
      <c r="E123" s="35"/>
      <c r="F123" s="35"/>
      <c r="G123" s="6">
        <f>SUM(G124)</f>
        <v>500000</v>
      </c>
      <c r="H123" s="24"/>
    </row>
    <row r="124" spans="1:8" ht="28.5" customHeight="1" x14ac:dyDescent="0.25">
      <c r="A124" s="16" t="s">
        <v>135</v>
      </c>
      <c r="B124" s="33" t="s">
        <v>153</v>
      </c>
      <c r="C124" s="34" t="s">
        <v>138</v>
      </c>
      <c r="D124" s="34" t="s">
        <v>119</v>
      </c>
      <c r="E124" s="35" t="s">
        <v>118</v>
      </c>
      <c r="F124" s="35"/>
      <c r="G124" s="48">
        <f>SUM(G125)</f>
        <v>500000</v>
      </c>
    </row>
    <row r="125" spans="1:8" ht="28.5" customHeight="1" x14ac:dyDescent="0.2">
      <c r="A125" s="7" t="s">
        <v>137</v>
      </c>
      <c r="B125" s="34" t="s">
        <v>153</v>
      </c>
      <c r="C125" s="34" t="s">
        <v>138</v>
      </c>
      <c r="D125" s="34" t="s">
        <v>119</v>
      </c>
      <c r="E125" s="35" t="s">
        <v>139</v>
      </c>
      <c r="F125" s="35"/>
      <c r="G125" s="48">
        <f>SUM(G126)</f>
        <v>500000</v>
      </c>
    </row>
    <row r="126" spans="1:8" ht="28.5" customHeight="1" x14ac:dyDescent="0.2">
      <c r="A126" s="11" t="s">
        <v>22</v>
      </c>
      <c r="B126" s="35" t="s">
        <v>153</v>
      </c>
      <c r="C126" s="35" t="s">
        <v>138</v>
      </c>
      <c r="D126" s="35" t="s">
        <v>119</v>
      </c>
      <c r="E126" s="35" t="s">
        <v>139</v>
      </c>
      <c r="F126" s="35" t="s">
        <v>21</v>
      </c>
      <c r="G126" s="48">
        <v>500000</v>
      </c>
    </row>
    <row r="127" spans="1:8" ht="32.25" customHeight="1" x14ac:dyDescent="0.25">
      <c r="A127" s="16" t="s">
        <v>131</v>
      </c>
      <c r="B127" s="33" t="s">
        <v>153</v>
      </c>
      <c r="C127" s="33" t="s">
        <v>125</v>
      </c>
      <c r="D127" s="33" t="s">
        <v>115</v>
      </c>
      <c r="E127" s="33"/>
      <c r="F127" s="33"/>
      <c r="G127" s="6">
        <f>G128</f>
        <v>767676</v>
      </c>
      <c r="H127" s="24"/>
    </row>
    <row r="128" spans="1:8" ht="15" x14ac:dyDescent="0.25">
      <c r="A128" s="16" t="s">
        <v>66</v>
      </c>
      <c r="B128" s="33" t="s">
        <v>153</v>
      </c>
      <c r="C128" s="33" t="s">
        <v>125</v>
      </c>
      <c r="D128" s="33" t="s">
        <v>117</v>
      </c>
      <c r="E128" s="33"/>
      <c r="F128" s="33"/>
      <c r="G128" s="6">
        <f>G129</f>
        <v>767676</v>
      </c>
    </row>
    <row r="129" spans="1:8" ht="15" x14ac:dyDescent="0.25">
      <c r="A129" s="16" t="s">
        <v>135</v>
      </c>
      <c r="B129" s="33" t="s">
        <v>153</v>
      </c>
      <c r="C129" s="33" t="s">
        <v>125</v>
      </c>
      <c r="D129" s="33" t="s">
        <v>117</v>
      </c>
      <c r="E129" s="33" t="s">
        <v>118</v>
      </c>
      <c r="F129" s="33"/>
      <c r="G129" s="6">
        <f>G130</f>
        <v>767676</v>
      </c>
    </row>
    <row r="130" spans="1:8" ht="92.25" customHeight="1" x14ac:dyDescent="0.25">
      <c r="A130" s="16" t="s">
        <v>67</v>
      </c>
      <c r="B130" s="33" t="s">
        <v>153</v>
      </c>
      <c r="C130" s="33" t="s">
        <v>125</v>
      </c>
      <c r="D130" s="33" t="s">
        <v>117</v>
      </c>
      <c r="E130" s="33" t="s">
        <v>88</v>
      </c>
      <c r="F130" s="33"/>
      <c r="G130" s="6">
        <f>G131</f>
        <v>767676</v>
      </c>
    </row>
    <row r="131" spans="1:8" ht="18" customHeight="1" x14ac:dyDescent="0.2">
      <c r="A131" s="11" t="s">
        <v>132</v>
      </c>
      <c r="B131" s="35" t="s">
        <v>153</v>
      </c>
      <c r="C131" s="35" t="s">
        <v>125</v>
      </c>
      <c r="D131" s="35" t="s">
        <v>117</v>
      </c>
      <c r="E131" s="35" t="s">
        <v>88</v>
      </c>
      <c r="F131" s="35" t="s">
        <v>110</v>
      </c>
      <c r="G131" s="48">
        <v>767676</v>
      </c>
    </row>
    <row r="132" spans="1:8" ht="17.45" customHeight="1" x14ac:dyDescent="0.25">
      <c r="A132" s="16" t="s">
        <v>133</v>
      </c>
      <c r="B132" s="33" t="s">
        <v>153</v>
      </c>
      <c r="C132" s="33" t="s">
        <v>134</v>
      </c>
      <c r="D132" s="33" t="s">
        <v>115</v>
      </c>
      <c r="E132" s="33"/>
      <c r="F132" s="33"/>
      <c r="G132" s="6">
        <f>SUM(G135,G137)</f>
        <v>3500000</v>
      </c>
      <c r="H132" s="27"/>
    </row>
    <row r="133" spans="1:8" ht="14.25" x14ac:dyDescent="0.2">
      <c r="A133" s="7" t="s">
        <v>68</v>
      </c>
      <c r="B133" s="34" t="s">
        <v>153</v>
      </c>
      <c r="C133" s="34" t="s">
        <v>134</v>
      </c>
      <c r="D133" s="34" t="s">
        <v>116</v>
      </c>
      <c r="E133" s="34"/>
      <c r="F133" s="34"/>
      <c r="G133" s="46">
        <f>G134</f>
        <v>2500000</v>
      </c>
      <c r="H133" s="14"/>
    </row>
    <row r="134" spans="1:8" ht="15" x14ac:dyDescent="0.25">
      <c r="A134" s="16" t="s">
        <v>135</v>
      </c>
      <c r="B134" s="33" t="s">
        <v>153</v>
      </c>
      <c r="C134" s="34" t="s">
        <v>134</v>
      </c>
      <c r="D134" s="34" t="s">
        <v>116</v>
      </c>
      <c r="E134" s="34" t="s">
        <v>118</v>
      </c>
      <c r="F134" s="34"/>
      <c r="G134" s="46">
        <f>G135</f>
        <v>2500000</v>
      </c>
      <c r="H134" s="14"/>
    </row>
    <row r="135" spans="1:8" ht="28.5" x14ac:dyDescent="0.2">
      <c r="A135" s="7" t="s">
        <v>69</v>
      </c>
      <c r="B135" s="34" t="s">
        <v>153</v>
      </c>
      <c r="C135" s="34" t="s">
        <v>134</v>
      </c>
      <c r="D135" s="34" t="s">
        <v>116</v>
      </c>
      <c r="E135" s="34" t="s">
        <v>89</v>
      </c>
      <c r="F135" s="34"/>
      <c r="G135" s="46">
        <f>G136</f>
        <v>2500000</v>
      </c>
      <c r="H135" s="14"/>
    </row>
    <row r="136" spans="1:8" ht="30.75" customHeight="1" x14ac:dyDescent="0.2">
      <c r="A136" s="11" t="s">
        <v>22</v>
      </c>
      <c r="B136" s="35" t="s">
        <v>153</v>
      </c>
      <c r="C136" s="35" t="s">
        <v>134</v>
      </c>
      <c r="D136" s="35" t="s">
        <v>116</v>
      </c>
      <c r="E136" s="35" t="s">
        <v>89</v>
      </c>
      <c r="F136" s="35" t="s">
        <v>21</v>
      </c>
      <c r="G136" s="48">
        <v>2500000</v>
      </c>
      <c r="H136" s="14"/>
    </row>
    <row r="137" spans="1:8" ht="27" customHeight="1" x14ac:dyDescent="0.25">
      <c r="A137" s="20" t="s">
        <v>136</v>
      </c>
      <c r="B137" s="30">
        <v>906</v>
      </c>
      <c r="C137" s="45">
        <v>11</v>
      </c>
      <c r="D137" s="21" t="s">
        <v>130</v>
      </c>
      <c r="E137" s="45">
        <v>9900000000</v>
      </c>
      <c r="F137" s="23"/>
      <c r="G137" s="6">
        <f>SUM(G138)</f>
        <v>1000000</v>
      </c>
      <c r="H137" s="14"/>
    </row>
    <row r="138" spans="1:8" ht="19.5" customHeight="1" x14ac:dyDescent="0.25">
      <c r="A138" s="19" t="s">
        <v>135</v>
      </c>
      <c r="B138" s="31">
        <v>906</v>
      </c>
      <c r="C138" s="45">
        <v>11</v>
      </c>
      <c r="D138" s="21" t="s">
        <v>130</v>
      </c>
      <c r="E138" s="34" t="s">
        <v>89</v>
      </c>
      <c r="F138" s="23"/>
      <c r="G138" s="6">
        <f>SUM(G139:G140)</f>
        <v>1000000</v>
      </c>
      <c r="H138" s="14"/>
    </row>
    <row r="139" spans="1:8" ht="27.75" customHeight="1" x14ac:dyDescent="0.2">
      <c r="A139" s="11" t="s">
        <v>22</v>
      </c>
      <c r="B139" s="35" t="s">
        <v>153</v>
      </c>
      <c r="C139" s="35" t="s">
        <v>134</v>
      </c>
      <c r="D139" s="22" t="s">
        <v>130</v>
      </c>
      <c r="E139" s="35" t="s">
        <v>89</v>
      </c>
      <c r="F139" s="23">
        <v>244</v>
      </c>
      <c r="G139" s="48">
        <v>820000</v>
      </c>
    </row>
    <row r="140" spans="1:8" ht="21" customHeight="1" x14ac:dyDescent="0.2">
      <c r="A140" s="11" t="s">
        <v>109</v>
      </c>
      <c r="B140" s="35" t="s">
        <v>153</v>
      </c>
      <c r="C140" s="35" t="s">
        <v>134</v>
      </c>
      <c r="D140" s="22" t="s">
        <v>130</v>
      </c>
      <c r="E140" s="35" t="s">
        <v>89</v>
      </c>
      <c r="F140" s="23">
        <v>247</v>
      </c>
      <c r="G140" s="48">
        <v>180000</v>
      </c>
    </row>
  </sheetData>
  <mergeCells count="9">
    <mergeCell ref="C1:G1"/>
    <mergeCell ref="H6:H7"/>
    <mergeCell ref="A3:G3"/>
    <mergeCell ref="A5:C5"/>
    <mergeCell ref="A6:A7"/>
    <mergeCell ref="G6:G7"/>
    <mergeCell ref="C6:F6"/>
    <mergeCell ref="E5:G5"/>
    <mergeCell ref="B6:B7"/>
  </mergeCells>
  <phoneticPr fontId="12" type="noConversion"/>
  <pageMargins left="0.98425196850393704" right="0.39370078740157483" top="0.39370078740157483" bottom="0.39370078740157483" header="0.19685039370078741" footer="0.19685039370078741"/>
  <pageSetup paperSize="9" scale="7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56A80-87BF-470B-AD0A-3776F668E90D}">
  <dimension ref="A1:I140"/>
  <sheetViews>
    <sheetView zoomScale="78" zoomScaleNormal="78" workbookViewId="0">
      <selection activeCell="E1" sqref="E1:H1"/>
    </sheetView>
  </sheetViews>
  <sheetFormatPr defaultRowHeight="12.75" x14ac:dyDescent="0.2"/>
  <cols>
    <col min="1" max="1" width="45.42578125" customWidth="1"/>
    <col min="2" max="2" width="5.85546875" customWidth="1"/>
    <col min="3" max="3" width="5.140625" customWidth="1"/>
    <col min="4" max="4" width="6" customWidth="1"/>
    <col min="5" max="5" width="12.42578125" customWidth="1"/>
    <col min="6" max="6" width="6.7109375" customWidth="1"/>
    <col min="7" max="7" width="18.5703125" customWidth="1"/>
    <col min="8" max="8" width="16.7109375" customWidth="1"/>
    <col min="9" max="9" width="26" customWidth="1"/>
  </cols>
  <sheetData>
    <row r="1" spans="1:9" ht="96.75" customHeight="1" x14ac:dyDescent="0.2">
      <c r="A1" s="1"/>
      <c r="B1" s="29"/>
      <c r="C1" s="1"/>
      <c r="D1" s="1"/>
      <c r="E1" s="53" t="s">
        <v>158</v>
      </c>
      <c r="F1" s="53"/>
      <c r="G1" s="53"/>
      <c r="H1" s="53"/>
    </row>
    <row r="2" spans="1:9" ht="14.25" x14ac:dyDescent="0.2">
      <c r="A2" s="1"/>
      <c r="B2" s="29"/>
      <c r="C2" s="1"/>
      <c r="D2" s="1"/>
      <c r="E2" s="1"/>
      <c r="F2" s="1"/>
      <c r="G2" s="1"/>
    </row>
    <row r="3" spans="1:9" ht="40.5" customHeight="1" x14ac:dyDescent="0.2">
      <c r="A3" s="55" t="s">
        <v>156</v>
      </c>
      <c r="B3" s="55"/>
      <c r="C3" s="55"/>
      <c r="D3" s="55"/>
      <c r="E3" s="55"/>
      <c r="F3" s="55"/>
      <c r="G3" s="55"/>
      <c r="H3" s="55"/>
    </row>
    <row r="4" spans="1:9" ht="18" customHeight="1" x14ac:dyDescent="0.2"/>
    <row r="5" spans="1:9" ht="14.25" x14ac:dyDescent="0.2">
      <c r="A5" s="65" t="s">
        <v>0</v>
      </c>
      <c r="B5" s="65"/>
      <c r="C5" s="65"/>
      <c r="D5" s="15"/>
      <c r="E5" s="62" t="s">
        <v>1</v>
      </c>
      <c r="F5" s="62"/>
      <c r="G5" s="62"/>
    </row>
    <row r="6" spans="1:9" ht="14.25" customHeight="1" x14ac:dyDescent="0.2">
      <c r="A6" s="66" t="s">
        <v>3</v>
      </c>
      <c r="B6" s="68" t="s">
        <v>112</v>
      </c>
      <c r="C6" s="70"/>
      <c r="D6" s="70"/>
      <c r="E6" s="70"/>
      <c r="F6" s="70"/>
      <c r="G6" s="71">
        <v>2025</v>
      </c>
      <c r="H6" s="64">
        <v>2026</v>
      </c>
    </row>
    <row r="7" spans="1:9" ht="86.25" x14ac:dyDescent="0.2">
      <c r="A7" s="67"/>
      <c r="B7" s="69"/>
      <c r="C7" s="28" t="s">
        <v>105</v>
      </c>
      <c r="D7" s="12" t="s">
        <v>106</v>
      </c>
      <c r="E7" s="13" t="s">
        <v>106</v>
      </c>
      <c r="F7" s="13" t="s">
        <v>107</v>
      </c>
      <c r="G7" s="71"/>
      <c r="H7" s="64"/>
    </row>
    <row r="8" spans="1:9" ht="15" x14ac:dyDescent="0.2">
      <c r="A8" s="3" t="s">
        <v>4</v>
      </c>
      <c r="B8" s="3"/>
      <c r="C8" s="3" t="s">
        <v>111</v>
      </c>
      <c r="D8" s="3"/>
      <c r="E8" s="3" t="s">
        <v>5</v>
      </c>
      <c r="F8" s="3" t="s">
        <v>6</v>
      </c>
      <c r="G8" s="3" t="s">
        <v>2</v>
      </c>
      <c r="H8" s="18"/>
    </row>
    <row r="9" spans="1:9" ht="15" x14ac:dyDescent="0.25">
      <c r="A9" s="4" t="s">
        <v>7</v>
      </c>
      <c r="B9" s="5" t="s">
        <v>153</v>
      </c>
      <c r="C9" s="5" t="s">
        <v>8</v>
      </c>
      <c r="D9" s="5"/>
      <c r="E9" s="5"/>
      <c r="F9" s="5"/>
      <c r="G9" s="52">
        <f>SUM(G10+G43+G52+G61+G74+G119+G123+G127+G132)</f>
        <v>111829225</v>
      </c>
      <c r="H9" s="52">
        <f>SUM(H10+H43+H52+H61+H74+H119+H123+H127+H132)</f>
        <v>109821525</v>
      </c>
      <c r="I9" s="14"/>
    </row>
    <row r="10" spans="1:9" ht="15" x14ac:dyDescent="0.25">
      <c r="A10" s="4" t="s">
        <v>113</v>
      </c>
      <c r="B10" s="5" t="s">
        <v>153</v>
      </c>
      <c r="C10" s="5" t="s">
        <v>114</v>
      </c>
      <c r="D10" s="5" t="s">
        <v>115</v>
      </c>
      <c r="E10" s="5"/>
      <c r="F10" s="5"/>
      <c r="G10" s="6">
        <f>SUM(G11+G16+G20+G31+G35)</f>
        <v>32715744</v>
      </c>
      <c r="H10" s="6">
        <f>SUM(H11+H16+H20+H31+H35)</f>
        <v>33015744</v>
      </c>
      <c r="I10" s="24"/>
    </row>
    <row r="11" spans="1:9" ht="60" x14ac:dyDescent="0.25">
      <c r="A11" s="16" t="s">
        <v>9</v>
      </c>
      <c r="B11" s="33" t="s">
        <v>153</v>
      </c>
      <c r="C11" s="33" t="s">
        <v>114</v>
      </c>
      <c r="D11" s="34" t="s">
        <v>116</v>
      </c>
      <c r="E11" s="34"/>
      <c r="F11" s="34"/>
      <c r="G11" s="6">
        <f>G12</f>
        <v>2268700</v>
      </c>
      <c r="H11" s="6">
        <f>H12</f>
        <v>2268700</v>
      </c>
    </row>
    <row r="12" spans="1:9" ht="30" x14ac:dyDescent="0.25">
      <c r="A12" s="16" t="s">
        <v>135</v>
      </c>
      <c r="B12" s="33" t="s">
        <v>153</v>
      </c>
      <c r="C12" s="33" t="s">
        <v>114</v>
      </c>
      <c r="D12" s="34" t="s">
        <v>116</v>
      </c>
      <c r="E12" s="34" t="s">
        <v>118</v>
      </c>
      <c r="F12" s="34"/>
      <c r="G12" s="6">
        <f>G14+G15</f>
        <v>2268700</v>
      </c>
      <c r="H12" s="6">
        <f>H14+H15</f>
        <v>2268700</v>
      </c>
    </row>
    <row r="13" spans="1:9" ht="30" x14ac:dyDescent="0.25">
      <c r="A13" s="16" t="s">
        <v>10</v>
      </c>
      <c r="B13" s="33" t="s">
        <v>153</v>
      </c>
      <c r="C13" s="33" t="s">
        <v>114</v>
      </c>
      <c r="D13" s="34" t="s">
        <v>116</v>
      </c>
      <c r="E13" s="33" t="s">
        <v>70</v>
      </c>
      <c r="F13" s="34"/>
      <c r="G13" s="46">
        <f>G14+G15</f>
        <v>2268700</v>
      </c>
      <c r="H13" s="46">
        <f>H14+H15</f>
        <v>2268700</v>
      </c>
    </row>
    <row r="14" spans="1:9" ht="28.5" x14ac:dyDescent="0.2">
      <c r="A14" s="11" t="s">
        <v>12</v>
      </c>
      <c r="B14" s="35" t="s">
        <v>153</v>
      </c>
      <c r="C14" s="35" t="s">
        <v>114</v>
      </c>
      <c r="D14" s="35" t="s">
        <v>116</v>
      </c>
      <c r="E14" s="35" t="s">
        <v>70</v>
      </c>
      <c r="F14" s="36" t="s">
        <v>11</v>
      </c>
      <c r="G14" s="47">
        <v>1743400</v>
      </c>
      <c r="H14" s="47">
        <v>1743400</v>
      </c>
    </row>
    <row r="15" spans="1:9" ht="57" x14ac:dyDescent="0.2">
      <c r="A15" s="11" t="s">
        <v>14</v>
      </c>
      <c r="B15" s="35" t="s">
        <v>153</v>
      </c>
      <c r="C15" s="35" t="s">
        <v>114</v>
      </c>
      <c r="D15" s="35" t="s">
        <v>116</v>
      </c>
      <c r="E15" s="35" t="s">
        <v>70</v>
      </c>
      <c r="F15" s="36" t="s">
        <v>13</v>
      </c>
      <c r="G15" s="48">
        <v>525300</v>
      </c>
      <c r="H15" s="48">
        <v>525300</v>
      </c>
    </row>
    <row r="16" spans="1:9" ht="30" x14ac:dyDescent="0.25">
      <c r="A16" s="25" t="s">
        <v>135</v>
      </c>
      <c r="B16" s="35" t="s">
        <v>153</v>
      </c>
      <c r="C16" s="37" t="s">
        <v>114</v>
      </c>
      <c r="D16" s="38" t="s">
        <v>117</v>
      </c>
      <c r="E16" s="38" t="s">
        <v>118</v>
      </c>
      <c r="F16" s="38"/>
      <c r="G16" s="6">
        <f>SUM(G17)</f>
        <v>500000</v>
      </c>
      <c r="H16" s="6">
        <f>SUM(H17)</f>
        <v>500000</v>
      </c>
    </row>
    <row r="17" spans="1:8" ht="75" x14ac:dyDescent="0.25">
      <c r="A17" s="26" t="s">
        <v>148</v>
      </c>
      <c r="B17" s="35" t="s">
        <v>153</v>
      </c>
      <c r="C17" s="35" t="s">
        <v>114</v>
      </c>
      <c r="D17" s="35" t="s">
        <v>117</v>
      </c>
      <c r="E17" s="35" t="s">
        <v>71</v>
      </c>
      <c r="F17" s="35"/>
      <c r="G17" s="48">
        <f>SUM(G18)</f>
        <v>500000</v>
      </c>
      <c r="H17" s="48">
        <f>SUM(H18)</f>
        <v>500000</v>
      </c>
    </row>
    <row r="18" spans="1:8" ht="42.75" x14ac:dyDescent="0.2">
      <c r="A18" s="11" t="s">
        <v>22</v>
      </c>
      <c r="B18" s="35" t="s">
        <v>153</v>
      </c>
      <c r="C18" s="35" t="s">
        <v>114</v>
      </c>
      <c r="D18" s="35" t="s">
        <v>117</v>
      </c>
      <c r="E18" s="35" t="s">
        <v>71</v>
      </c>
      <c r="F18" s="35" t="s">
        <v>21</v>
      </c>
      <c r="G18" s="48">
        <v>500000</v>
      </c>
      <c r="H18" s="48">
        <v>500000</v>
      </c>
    </row>
    <row r="19" spans="1:8" ht="90" x14ac:dyDescent="0.25">
      <c r="A19" s="16" t="s">
        <v>16</v>
      </c>
      <c r="B19" s="35" t="s">
        <v>153</v>
      </c>
      <c r="C19" s="33" t="s">
        <v>114</v>
      </c>
      <c r="D19" s="33" t="s">
        <v>119</v>
      </c>
      <c r="E19" s="33"/>
      <c r="F19" s="33"/>
      <c r="G19" s="6">
        <f>G20</f>
        <v>27944000</v>
      </c>
      <c r="H19" s="6">
        <f>H20</f>
        <v>28244000</v>
      </c>
    </row>
    <row r="20" spans="1:8" ht="30" x14ac:dyDescent="0.25">
      <c r="A20" s="16" t="s">
        <v>135</v>
      </c>
      <c r="B20" s="35" t="s">
        <v>153</v>
      </c>
      <c r="C20" s="33" t="s">
        <v>114</v>
      </c>
      <c r="D20" s="33" t="s">
        <v>119</v>
      </c>
      <c r="E20" s="33" t="s">
        <v>118</v>
      </c>
      <c r="F20" s="33"/>
      <c r="G20" s="6">
        <f>G21</f>
        <v>27944000</v>
      </c>
      <c r="H20" s="6">
        <f>H21</f>
        <v>28244000</v>
      </c>
    </row>
    <row r="21" spans="1:8" ht="45" x14ac:dyDescent="0.25">
      <c r="A21" s="16" t="s">
        <v>120</v>
      </c>
      <c r="B21" s="35" t="s">
        <v>153</v>
      </c>
      <c r="C21" s="33" t="s">
        <v>114</v>
      </c>
      <c r="D21" s="33" t="s">
        <v>119</v>
      </c>
      <c r="E21" s="33" t="s">
        <v>71</v>
      </c>
      <c r="F21" s="33"/>
      <c r="G21" s="6">
        <f>G22+G23+G24+G25+G26+G27+G28+G29+G30</f>
        <v>27944000</v>
      </c>
      <c r="H21" s="6">
        <f>H22+H23+H24+H25+H26+H27+H28+H29+H30</f>
        <v>28244000</v>
      </c>
    </row>
    <row r="22" spans="1:8" ht="28.5" x14ac:dyDescent="0.2">
      <c r="A22" s="8" t="s">
        <v>12</v>
      </c>
      <c r="B22" s="35" t="s">
        <v>153</v>
      </c>
      <c r="C22" s="36" t="s">
        <v>114</v>
      </c>
      <c r="D22" s="36" t="s">
        <v>119</v>
      </c>
      <c r="E22" s="36" t="s">
        <v>71</v>
      </c>
      <c r="F22" s="36" t="s">
        <v>11</v>
      </c>
      <c r="G22" s="49">
        <v>16412000</v>
      </c>
      <c r="H22" s="49">
        <v>16412000</v>
      </c>
    </row>
    <row r="23" spans="1:8" ht="42.75" x14ac:dyDescent="0.2">
      <c r="A23" s="8" t="s">
        <v>18</v>
      </c>
      <c r="B23" s="35" t="s">
        <v>153</v>
      </c>
      <c r="C23" s="36" t="s">
        <v>114</v>
      </c>
      <c r="D23" s="36" t="s">
        <v>119</v>
      </c>
      <c r="E23" s="36" t="s">
        <v>71</v>
      </c>
      <c r="F23" s="36" t="s">
        <v>17</v>
      </c>
      <c r="G23" s="49">
        <v>100000</v>
      </c>
      <c r="H23" s="49">
        <v>100000</v>
      </c>
    </row>
    <row r="24" spans="1:8" ht="57" x14ac:dyDescent="0.2">
      <c r="A24" s="8" t="s">
        <v>14</v>
      </c>
      <c r="B24" s="35" t="s">
        <v>153</v>
      </c>
      <c r="C24" s="36" t="s">
        <v>114</v>
      </c>
      <c r="D24" s="36" t="s">
        <v>119</v>
      </c>
      <c r="E24" s="36" t="s">
        <v>71</v>
      </c>
      <c r="F24" s="36" t="s">
        <v>13</v>
      </c>
      <c r="G24" s="49">
        <v>4912000</v>
      </c>
      <c r="H24" s="49">
        <v>4912000</v>
      </c>
    </row>
    <row r="25" spans="1:8" ht="42.75" x14ac:dyDescent="0.2">
      <c r="A25" s="8" t="s">
        <v>20</v>
      </c>
      <c r="B25" s="35" t="s">
        <v>153</v>
      </c>
      <c r="C25" s="36" t="s">
        <v>114</v>
      </c>
      <c r="D25" s="36" t="s">
        <v>119</v>
      </c>
      <c r="E25" s="36" t="s">
        <v>71</v>
      </c>
      <c r="F25" s="36" t="s">
        <v>19</v>
      </c>
      <c r="G25" s="49">
        <v>2000000</v>
      </c>
      <c r="H25" s="49">
        <v>2100000</v>
      </c>
    </row>
    <row r="26" spans="1:8" ht="42.75" x14ac:dyDescent="0.2">
      <c r="A26" s="8" t="s">
        <v>22</v>
      </c>
      <c r="B26" s="35" t="s">
        <v>153</v>
      </c>
      <c r="C26" s="36" t="s">
        <v>114</v>
      </c>
      <c r="D26" s="36" t="s">
        <v>119</v>
      </c>
      <c r="E26" s="36" t="s">
        <v>71</v>
      </c>
      <c r="F26" s="36" t="s">
        <v>21</v>
      </c>
      <c r="G26" s="49">
        <v>3500000</v>
      </c>
      <c r="H26" s="49">
        <v>3600000</v>
      </c>
    </row>
    <row r="27" spans="1:8" ht="28.5" x14ac:dyDescent="0.2">
      <c r="A27" s="10" t="s">
        <v>109</v>
      </c>
      <c r="B27" s="35" t="s">
        <v>153</v>
      </c>
      <c r="C27" s="36" t="s">
        <v>114</v>
      </c>
      <c r="D27" s="36" t="s">
        <v>119</v>
      </c>
      <c r="E27" s="36" t="s">
        <v>71</v>
      </c>
      <c r="F27" s="36" t="s">
        <v>108</v>
      </c>
      <c r="G27" s="49">
        <v>800000</v>
      </c>
      <c r="H27" s="49">
        <v>900000</v>
      </c>
    </row>
    <row r="28" spans="1:8" ht="28.5" x14ac:dyDescent="0.2">
      <c r="A28" s="8" t="s">
        <v>24</v>
      </c>
      <c r="B28" s="35" t="s">
        <v>153</v>
      </c>
      <c r="C28" s="36" t="s">
        <v>114</v>
      </c>
      <c r="D28" s="36" t="s">
        <v>119</v>
      </c>
      <c r="E28" s="36" t="s">
        <v>71</v>
      </c>
      <c r="F28" s="36" t="s">
        <v>23</v>
      </c>
      <c r="G28" s="49">
        <v>80000</v>
      </c>
      <c r="H28" s="49">
        <v>80000</v>
      </c>
    </row>
    <row r="29" spans="1:8" ht="28.5" x14ac:dyDescent="0.2">
      <c r="A29" s="8" t="s">
        <v>26</v>
      </c>
      <c r="B29" s="35" t="s">
        <v>153</v>
      </c>
      <c r="C29" s="36" t="s">
        <v>114</v>
      </c>
      <c r="D29" s="36" t="s">
        <v>119</v>
      </c>
      <c r="E29" s="36" t="s">
        <v>71</v>
      </c>
      <c r="F29" s="36" t="s">
        <v>25</v>
      </c>
      <c r="G29" s="49">
        <v>140000</v>
      </c>
      <c r="H29" s="49">
        <v>140000</v>
      </c>
    </row>
    <row r="30" spans="1:8" ht="28.5" x14ac:dyDescent="0.2">
      <c r="A30" s="8" t="s">
        <v>28</v>
      </c>
      <c r="B30" s="35" t="s">
        <v>153</v>
      </c>
      <c r="C30" s="36" t="s">
        <v>15</v>
      </c>
      <c r="D30" s="36"/>
      <c r="E30" s="36" t="s">
        <v>71</v>
      </c>
      <c r="F30" s="36" t="s">
        <v>27</v>
      </c>
      <c r="G30" s="49">
        <v>0</v>
      </c>
      <c r="H30" s="49">
        <v>0</v>
      </c>
    </row>
    <row r="31" spans="1:8" ht="15" x14ac:dyDescent="0.25">
      <c r="A31" s="16" t="s">
        <v>147</v>
      </c>
      <c r="B31" s="35" t="s">
        <v>153</v>
      </c>
      <c r="C31" s="33" t="s">
        <v>114</v>
      </c>
      <c r="D31" s="33" t="s">
        <v>134</v>
      </c>
      <c r="E31" s="33"/>
      <c r="F31" s="33"/>
      <c r="G31" s="6">
        <f>SUM(G32)</f>
        <v>500000</v>
      </c>
      <c r="H31" s="6">
        <f>SUM(H32)</f>
        <v>500000</v>
      </c>
    </row>
    <row r="32" spans="1:8" ht="30" x14ac:dyDescent="0.2">
      <c r="A32" s="9" t="s">
        <v>135</v>
      </c>
      <c r="B32" s="35" t="s">
        <v>153</v>
      </c>
      <c r="C32" s="39" t="s">
        <v>114</v>
      </c>
      <c r="D32" s="39" t="s">
        <v>134</v>
      </c>
      <c r="E32" s="39" t="s">
        <v>118</v>
      </c>
      <c r="F32" s="39"/>
      <c r="G32" s="50">
        <f>SUM(G33)</f>
        <v>500000</v>
      </c>
      <c r="H32" s="50">
        <f>SUM(H33)</f>
        <v>500000</v>
      </c>
    </row>
    <row r="33" spans="1:9" ht="28.5" x14ac:dyDescent="0.2">
      <c r="A33" s="10" t="s">
        <v>146</v>
      </c>
      <c r="B33" s="35" t="s">
        <v>153</v>
      </c>
      <c r="C33" s="40" t="s">
        <v>114</v>
      </c>
      <c r="D33" s="40" t="s">
        <v>134</v>
      </c>
      <c r="E33" s="41" t="s">
        <v>97</v>
      </c>
      <c r="F33" s="40"/>
      <c r="G33" s="47">
        <f>G34</f>
        <v>500000</v>
      </c>
      <c r="H33" s="47">
        <f>H34</f>
        <v>500000</v>
      </c>
    </row>
    <row r="34" spans="1:9" ht="28.5" x14ac:dyDescent="0.2">
      <c r="A34" s="11" t="s">
        <v>143</v>
      </c>
      <c r="B34" s="35" t="s">
        <v>153</v>
      </c>
      <c r="C34" s="35" t="s">
        <v>114</v>
      </c>
      <c r="D34" s="35" t="s">
        <v>134</v>
      </c>
      <c r="E34" s="42" t="s">
        <v>144</v>
      </c>
      <c r="F34" s="35" t="s">
        <v>145</v>
      </c>
      <c r="G34" s="48">
        <v>500000</v>
      </c>
      <c r="H34" s="48">
        <v>500000</v>
      </c>
    </row>
    <row r="35" spans="1:9" ht="15" x14ac:dyDescent="0.25">
      <c r="A35" s="16" t="s">
        <v>29</v>
      </c>
      <c r="B35" s="33" t="s">
        <v>153</v>
      </c>
      <c r="C35" s="33" t="s">
        <v>114</v>
      </c>
      <c r="D35" s="33" t="s">
        <v>121</v>
      </c>
      <c r="E35" s="33"/>
      <c r="F35" s="33"/>
      <c r="G35" s="6">
        <f>G36</f>
        <v>1503044</v>
      </c>
      <c r="H35" s="6">
        <f>H36</f>
        <v>1503044</v>
      </c>
    </row>
    <row r="36" spans="1:9" ht="30" x14ac:dyDescent="0.25">
      <c r="A36" s="16" t="s">
        <v>135</v>
      </c>
      <c r="B36" s="33" t="s">
        <v>153</v>
      </c>
      <c r="C36" s="33" t="s">
        <v>114</v>
      </c>
      <c r="D36" s="33" t="s">
        <v>121</v>
      </c>
      <c r="E36" s="33" t="s">
        <v>118</v>
      </c>
      <c r="F36" s="33"/>
      <c r="G36" s="6">
        <f>G37+G39+G41</f>
        <v>1503044</v>
      </c>
      <c r="H36" s="6">
        <f>H37+H39+H41</f>
        <v>1503044</v>
      </c>
    </row>
    <row r="37" spans="1:9" ht="105" x14ac:dyDescent="0.25">
      <c r="A37" s="16" t="s">
        <v>30</v>
      </c>
      <c r="B37" s="33" t="s">
        <v>153</v>
      </c>
      <c r="C37" s="33" t="s">
        <v>114</v>
      </c>
      <c r="D37" s="33" t="s">
        <v>121</v>
      </c>
      <c r="E37" s="33" t="s">
        <v>72</v>
      </c>
      <c r="F37" s="33"/>
      <c r="G37" s="6">
        <f>G38</f>
        <v>0</v>
      </c>
      <c r="H37" s="6">
        <f>H38</f>
        <v>0</v>
      </c>
    </row>
    <row r="38" spans="1:9" ht="28.5" x14ac:dyDescent="0.2">
      <c r="A38" s="8" t="s">
        <v>32</v>
      </c>
      <c r="B38" s="36" t="s">
        <v>153</v>
      </c>
      <c r="C38" s="36" t="s">
        <v>114</v>
      </c>
      <c r="D38" s="36" t="s">
        <v>121</v>
      </c>
      <c r="E38" s="36" t="s">
        <v>72</v>
      </c>
      <c r="F38" s="36" t="s">
        <v>31</v>
      </c>
      <c r="G38" s="49"/>
      <c r="H38" s="49"/>
    </row>
    <row r="39" spans="1:9" ht="75" x14ac:dyDescent="0.25">
      <c r="A39" s="16" t="s">
        <v>33</v>
      </c>
      <c r="B39" s="33" t="s">
        <v>153</v>
      </c>
      <c r="C39" s="33" t="s">
        <v>114</v>
      </c>
      <c r="D39" s="33" t="s">
        <v>121</v>
      </c>
      <c r="E39" s="33" t="s">
        <v>73</v>
      </c>
      <c r="F39" s="33"/>
      <c r="G39" s="6">
        <f>G40</f>
        <v>3044</v>
      </c>
      <c r="H39" s="6">
        <f>H40</f>
        <v>3044</v>
      </c>
    </row>
    <row r="40" spans="1:9" ht="42.75" x14ac:dyDescent="0.2">
      <c r="A40" s="8" t="s">
        <v>22</v>
      </c>
      <c r="B40" s="36" t="s">
        <v>153</v>
      </c>
      <c r="C40" s="36" t="s">
        <v>114</v>
      </c>
      <c r="D40" s="36" t="s">
        <v>121</v>
      </c>
      <c r="E40" s="36" t="s">
        <v>73</v>
      </c>
      <c r="F40" s="36" t="s">
        <v>21</v>
      </c>
      <c r="G40" s="49">
        <v>3044</v>
      </c>
      <c r="H40" s="49">
        <v>3044</v>
      </c>
    </row>
    <row r="41" spans="1:9" ht="45" x14ac:dyDescent="0.25">
      <c r="A41" s="16" t="s">
        <v>122</v>
      </c>
      <c r="B41" s="33" t="s">
        <v>153</v>
      </c>
      <c r="C41" s="33" t="s">
        <v>114</v>
      </c>
      <c r="D41" s="33" t="s">
        <v>121</v>
      </c>
      <c r="E41" s="33" t="s">
        <v>71</v>
      </c>
      <c r="F41" s="33"/>
      <c r="G41" s="6">
        <f>G42</f>
        <v>1500000</v>
      </c>
      <c r="H41" s="6">
        <f>H42</f>
        <v>1500000</v>
      </c>
    </row>
    <row r="42" spans="1:9" ht="42.75" x14ac:dyDescent="0.2">
      <c r="A42" s="8" t="s">
        <v>22</v>
      </c>
      <c r="B42" s="36" t="s">
        <v>153</v>
      </c>
      <c r="C42" s="36" t="s">
        <v>114</v>
      </c>
      <c r="D42" s="36" t="s">
        <v>121</v>
      </c>
      <c r="E42" s="36" t="s">
        <v>71</v>
      </c>
      <c r="F42" s="36" t="s">
        <v>21</v>
      </c>
      <c r="G42" s="49">
        <v>1500000</v>
      </c>
      <c r="H42" s="49">
        <v>1500000</v>
      </c>
    </row>
    <row r="43" spans="1:9" ht="15" x14ac:dyDescent="0.25">
      <c r="A43" s="16" t="s">
        <v>123</v>
      </c>
      <c r="B43" s="33" t="s">
        <v>153</v>
      </c>
      <c r="C43" s="33" t="s">
        <v>116</v>
      </c>
      <c r="D43" s="33" t="s">
        <v>115</v>
      </c>
      <c r="E43" s="33"/>
      <c r="F43" s="33"/>
      <c r="G43" s="6">
        <f t="shared" ref="G43:H45" si="0">G44</f>
        <v>0</v>
      </c>
      <c r="H43" s="6">
        <f t="shared" si="0"/>
        <v>0</v>
      </c>
      <c r="I43" s="24"/>
    </row>
    <row r="44" spans="1:9" ht="30" x14ac:dyDescent="0.25">
      <c r="A44" s="16" t="s">
        <v>34</v>
      </c>
      <c r="B44" s="33" t="s">
        <v>153</v>
      </c>
      <c r="C44" s="33" t="s">
        <v>116</v>
      </c>
      <c r="D44" s="33" t="s">
        <v>117</v>
      </c>
      <c r="E44" s="33"/>
      <c r="F44" s="33"/>
      <c r="G44" s="6">
        <f t="shared" si="0"/>
        <v>0</v>
      </c>
      <c r="H44" s="6">
        <f t="shared" si="0"/>
        <v>0</v>
      </c>
    </row>
    <row r="45" spans="1:9" ht="30" x14ac:dyDescent="0.25">
      <c r="A45" s="16" t="s">
        <v>135</v>
      </c>
      <c r="B45" s="33" t="s">
        <v>153</v>
      </c>
      <c r="C45" s="33" t="s">
        <v>116</v>
      </c>
      <c r="D45" s="33" t="s">
        <v>117</v>
      </c>
      <c r="E45" s="33" t="s">
        <v>118</v>
      </c>
      <c r="F45" s="33"/>
      <c r="G45" s="6">
        <f t="shared" si="0"/>
        <v>0</v>
      </c>
      <c r="H45" s="6">
        <f t="shared" si="0"/>
        <v>0</v>
      </c>
    </row>
    <row r="46" spans="1:9" ht="60" x14ac:dyDescent="0.25">
      <c r="A46" s="16" t="s">
        <v>35</v>
      </c>
      <c r="B46" s="33" t="s">
        <v>153</v>
      </c>
      <c r="C46" s="33" t="s">
        <v>116</v>
      </c>
      <c r="D46" s="33" t="s">
        <v>117</v>
      </c>
      <c r="E46" s="33" t="s">
        <v>74</v>
      </c>
      <c r="F46" s="33"/>
      <c r="G46" s="6">
        <f>G47+G48+G49+G50+G51</f>
        <v>0</v>
      </c>
      <c r="H46" s="6">
        <f>H47+H48+H49+H50+H51</f>
        <v>0</v>
      </c>
    </row>
    <row r="47" spans="1:9" ht="28.5" x14ac:dyDescent="0.2">
      <c r="A47" s="8" t="s">
        <v>12</v>
      </c>
      <c r="B47" s="36" t="s">
        <v>153</v>
      </c>
      <c r="C47" s="36" t="s">
        <v>116</v>
      </c>
      <c r="D47" s="36" t="s">
        <v>117</v>
      </c>
      <c r="E47" s="36" t="s">
        <v>74</v>
      </c>
      <c r="F47" s="36" t="s">
        <v>11</v>
      </c>
      <c r="G47" s="49"/>
      <c r="H47" s="49"/>
    </row>
    <row r="48" spans="1:9" ht="57" x14ac:dyDescent="0.2">
      <c r="A48" s="8" t="s">
        <v>14</v>
      </c>
      <c r="B48" s="36" t="s">
        <v>153</v>
      </c>
      <c r="C48" s="36" t="s">
        <v>116</v>
      </c>
      <c r="D48" s="36" t="s">
        <v>117</v>
      </c>
      <c r="E48" s="36" t="s">
        <v>74</v>
      </c>
      <c r="F48" s="36" t="s">
        <v>13</v>
      </c>
      <c r="G48" s="49"/>
      <c r="H48" s="49"/>
    </row>
    <row r="49" spans="1:9" ht="42.75" x14ac:dyDescent="0.2">
      <c r="A49" s="8" t="s">
        <v>20</v>
      </c>
      <c r="B49" s="36" t="s">
        <v>153</v>
      </c>
      <c r="C49" s="36" t="s">
        <v>116</v>
      </c>
      <c r="D49" s="36" t="s">
        <v>117</v>
      </c>
      <c r="E49" s="36" t="s">
        <v>74</v>
      </c>
      <c r="F49" s="36" t="s">
        <v>19</v>
      </c>
      <c r="G49" s="49"/>
      <c r="H49" s="49"/>
    </row>
    <row r="50" spans="1:9" ht="42.75" x14ac:dyDescent="0.2">
      <c r="A50" s="8" t="s">
        <v>22</v>
      </c>
      <c r="B50" s="36" t="s">
        <v>153</v>
      </c>
      <c r="C50" s="36" t="s">
        <v>116</v>
      </c>
      <c r="D50" s="36" t="s">
        <v>117</v>
      </c>
      <c r="E50" s="36" t="s">
        <v>74</v>
      </c>
      <c r="F50" s="36" t="s">
        <v>21</v>
      </c>
      <c r="G50" s="49"/>
      <c r="H50" s="49"/>
    </row>
    <row r="51" spans="1:9" ht="28.5" x14ac:dyDescent="0.2">
      <c r="A51" s="8" t="s">
        <v>109</v>
      </c>
      <c r="B51" s="36" t="s">
        <v>153</v>
      </c>
      <c r="C51" s="36" t="s">
        <v>116</v>
      </c>
      <c r="D51" s="36" t="s">
        <v>117</v>
      </c>
      <c r="E51" s="36" t="s">
        <v>74</v>
      </c>
      <c r="F51" s="36" t="s">
        <v>108</v>
      </c>
      <c r="G51" s="49"/>
      <c r="H51" s="49"/>
    </row>
    <row r="52" spans="1:9" ht="30" x14ac:dyDescent="0.25">
      <c r="A52" s="9" t="s">
        <v>124</v>
      </c>
      <c r="B52" s="43" t="s">
        <v>153</v>
      </c>
      <c r="C52" s="43" t="s">
        <v>117</v>
      </c>
      <c r="D52" s="43" t="s">
        <v>115</v>
      </c>
      <c r="E52" s="43"/>
      <c r="F52" s="43"/>
      <c r="G52" s="51">
        <f>G53+G56</f>
        <v>4250000</v>
      </c>
      <c r="H52" s="51">
        <f>H53+H56</f>
        <v>4360000</v>
      </c>
      <c r="I52" s="24"/>
    </row>
    <row r="53" spans="1:9" ht="30" x14ac:dyDescent="0.25">
      <c r="A53" s="9" t="s">
        <v>135</v>
      </c>
      <c r="B53" s="43" t="s">
        <v>153</v>
      </c>
      <c r="C53" s="43" t="s">
        <v>117</v>
      </c>
      <c r="D53" s="43" t="s">
        <v>127</v>
      </c>
      <c r="E53" s="43" t="s">
        <v>118</v>
      </c>
      <c r="F53" s="43"/>
      <c r="G53" s="51">
        <f>SUM(G54)</f>
        <v>900000</v>
      </c>
      <c r="H53" s="51">
        <f>SUM(H54)</f>
        <v>900000</v>
      </c>
    </row>
    <row r="54" spans="1:9" ht="45" x14ac:dyDescent="0.25">
      <c r="A54" s="9" t="s">
        <v>141</v>
      </c>
      <c r="B54" s="43" t="s">
        <v>153</v>
      </c>
      <c r="C54" s="43" t="s">
        <v>117</v>
      </c>
      <c r="D54" s="43" t="s">
        <v>127</v>
      </c>
      <c r="E54" s="43" t="s">
        <v>142</v>
      </c>
      <c r="F54" s="43"/>
      <c r="G54" s="51">
        <f>SUM(G55)</f>
        <v>900000</v>
      </c>
      <c r="H54" s="51">
        <f>SUM(H55)</f>
        <v>900000</v>
      </c>
    </row>
    <row r="55" spans="1:9" ht="42.75" x14ac:dyDescent="0.2">
      <c r="A55" s="10" t="s">
        <v>22</v>
      </c>
      <c r="B55" s="40" t="s">
        <v>153</v>
      </c>
      <c r="C55" s="40" t="s">
        <v>117</v>
      </c>
      <c r="D55" s="40" t="s">
        <v>127</v>
      </c>
      <c r="E55" s="40" t="s">
        <v>142</v>
      </c>
      <c r="F55" s="40" t="s">
        <v>21</v>
      </c>
      <c r="G55" s="47">
        <v>900000</v>
      </c>
      <c r="H55" s="47">
        <v>900000</v>
      </c>
    </row>
    <row r="56" spans="1:9" ht="15" x14ac:dyDescent="0.25">
      <c r="A56" s="16" t="s">
        <v>36</v>
      </c>
      <c r="B56" s="33" t="s">
        <v>153</v>
      </c>
      <c r="C56" s="33" t="s">
        <v>117</v>
      </c>
      <c r="D56" s="33" t="s">
        <v>125</v>
      </c>
      <c r="E56" s="33"/>
      <c r="F56" s="33"/>
      <c r="G56" s="6">
        <f>G57</f>
        <v>3350000</v>
      </c>
      <c r="H56" s="6">
        <f>H57</f>
        <v>3460000</v>
      </c>
    </row>
    <row r="57" spans="1:9" ht="30" x14ac:dyDescent="0.25">
      <c r="A57" s="16" t="s">
        <v>135</v>
      </c>
      <c r="B57" s="33" t="s">
        <v>153</v>
      </c>
      <c r="C57" s="33" t="s">
        <v>117</v>
      </c>
      <c r="D57" s="33" t="s">
        <v>125</v>
      </c>
      <c r="E57" s="33" t="s">
        <v>118</v>
      </c>
      <c r="F57" s="33"/>
      <c r="G57" s="6">
        <f>G58</f>
        <v>3350000</v>
      </c>
      <c r="H57" s="6">
        <f>H58</f>
        <v>3460000</v>
      </c>
    </row>
    <row r="58" spans="1:9" ht="60" x14ac:dyDescent="0.25">
      <c r="A58" s="16" t="s">
        <v>37</v>
      </c>
      <c r="B58" s="33" t="s">
        <v>153</v>
      </c>
      <c r="C58" s="33" t="s">
        <v>117</v>
      </c>
      <c r="D58" s="33" t="s">
        <v>125</v>
      </c>
      <c r="E58" s="33" t="s">
        <v>75</v>
      </c>
      <c r="F58" s="33"/>
      <c r="G58" s="6">
        <f>G59+G60</f>
        <v>3350000</v>
      </c>
      <c r="H58" s="6">
        <f>H59+H60</f>
        <v>3460000</v>
      </c>
    </row>
    <row r="59" spans="1:9" ht="42.75" x14ac:dyDescent="0.2">
      <c r="A59" s="8" t="s">
        <v>22</v>
      </c>
      <c r="B59" s="36" t="s">
        <v>153</v>
      </c>
      <c r="C59" s="36" t="s">
        <v>117</v>
      </c>
      <c r="D59" s="36" t="s">
        <v>125</v>
      </c>
      <c r="E59" s="36" t="s">
        <v>75</v>
      </c>
      <c r="F59" s="36" t="s">
        <v>21</v>
      </c>
      <c r="G59" s="49">
        <v>3200000</v>
      </c>
      <c r="H59" s="49">
        <v>3300000</v>
      </c>
    </row>
    <row r="60" spans="1:9" ht="28.5" x14ac:dyDescent="0.2">
      <c r="A60" s="8" t="s">
        <v>109</v>
      </c>
      <c r="B60" s="36" t="s">
        <v>153</v>
      </c>
      <c r="C60" s="36" t="s">
        <v>117</v>
      </c>
      <c r="D60" s="36" t="s">
        <v>125</v>
      </c>
      <c r="E60" s="36" t="s">
        <v>75</v>
      </c>
      <c r="F60" s="36" t="s">
        <v>108</v>
      </c>
      <c r="G60" s="49">
        <v>150000</v>
      </c>
      <c r="H60" s="49">
        <v>160000</v>
      </c>
    </row>
    <row r="61" spans="1:9" ht="15" x14ac:dyDescent="0.25">
      <c r="A61" s="9" t="s">
        <v>126</v>
      </c>
      <c r="B61" s="43" t="s">
        <v>153</v>
      </c>
      <c r="C61" s="43" t="s">
        <v>119</v>
      </c>
      <c r="D61" s="43" t="s">
        <v>115</v>
      </c>
      <c r="E61" s="43"/>
      <c r="F61" s="43"/>
      <c r="G61" s="51">
        <f>G62+G68</f>
        <v>9683663</v>
      </c>
      <c r="H61" s="51">
        <f>H62+H68</f>
        <v>9683663</v>
      </c>
      <c r="I61" s="24"/>
    </row>
    <row r="62" spans="1:9" ht="30" x14ac:dyDescent="0.25">
      <c r="A62" s="16" t="s">
        <v>38</v>
      </c>
      <c r="B62" s="33" t="s">
        <v>153</v>
      </c>
      <c r="C62" s="33" t="s">
        <v>119</v>
      </c>
      <c r="D62" s="33" t="s">
        <v>127</v>
      </c>
      <c r="E62" s="33"/>
      <c r="F62" s="33"/>
      <c r="G62" s="6">
        <f>G63</f>
        <v>9183663</v>
      </c>
      <c r="H62" s="6">
        <f>H63</f>
        <v>9183663</v>
      </c>
    </row>
    <row r="63" spans="1:9" ht="30" x14ac:dyDescent="0.25">
      <c r="A63" s="16" t="s">
        <v>135</v>
      </c>
      <c r="B63" s="33" t="s">
        <v>153</v>
      </c>
      <c r="C63" s="33" t="s">
        <v>119</v>
      </c>
      <c r="D63" s="33" t="s">
        <v>127</v>
      </c>
      <c r="E63" s="33" t="s">
        <v>118</v>
      </c>
      <c r="F63" s="33"/>
      <c r="G63" s="6">
        <f>G64+G66</f>
        <v>9183663</v>
      </c>
      <c r="H63" s="6">
        <f>H64+H66</f>
        <v>9183663</v>
      </c>
    </row>
    <row r="64" spans="1:9" ht="105" x14ac:dyDescent="0.25">
      <c r="A64" s="16" t="s">
        <v>39</v>
      </c>
      <c r="B64" s="33" t="s">
        <v>153</v>
      </c>
      <c r="C64" s="33" t="s">
        <v>119</v>
      </c>
      <c r="D64" s="33" t="s">
        <v>127</v>
      </c>
      <c r="E64" s="33" t="s">
        <v>76</v>
      </c>
      <c r="F64" s="33"/>
      <c r="G64" s="6">
        <f>G65</f>
        <v>3183663</v>
      </c>
      <c r="H64" s="6">
        <f>H65</f>
        <v>3183663</v>
      </c>
    </row>
    <row r="65" spans="1:9" ht="42.75" x14ac:dyDescent="0.2">
      <c r="A65" s="8" t="s">
        <v>22</v>
      </c>
      <c r="B65" s="36" t="s">
        <v>153</v>
      </c>
      <c r="C65" s="36" t="s">
        <v>119</v>
      </c>
      <c r="D65" s="36" t="s">
        <v>127</v>
      </c>
      <c r="E65" s="36" t="s">
        <v>76</v>
      </c>
      <c r="F65" s="36" t="s">
        <v>21</v>
      </c>
      <c r="G65" s="49">
        <v>3183663</v>
      </c>
      <c r="H65" s="49">
        <v>3183663</v>
      </c>
    </row>
    <row r="66" spans="1:9" ht="75" x14ac:dyDescent="0.25">
      <c r="A66" s="16" t="s">
        <v>40</v>
      </c>
      <c r="B66" s="33" t="s">
        <v>153</v>
      </c>
      <c r="C66" s="33" t="s">
        <v>119</v>
      </c>
      <c r="D66" s="33" t="s">
        <v>127</v>
      </c>
      <c r="E66" s="33" t="s">
        <v>77</v>
      </c>
      <c r="F66" s="33"/>
      <c r="G66" s="6">
        <f>G67</f>
        <v>6000000</v>
      </c>
      <c r="H66" s="6">
        <f>H67</f>
        <v>6000000</v>
      </c>
    </row>
    <row r="67" spans="1:9" ht="42.75" x14ac:dyDescent="0.2">
      <c r="A67" s="8" t="s">
        <v>22</v>
      </c>
      <c r="B67" s="36" t="s">
        <v>153</v>
      </c>
      <c r="C67" s="36" t="s">
        <v>119</v>
      </c>
      <c r="D67" s="36" t="s">
        <v>127</v>
      </c>
      <c r="E67" s="36" t="s">
        <v>77</v>
      </c>
      <c r="F67" s="36" t="s">
        <v>21</v>
      </c>
      <c r="G67" s="49">
        <v>6000000</v>
      </c>
      <c r="H67" s="49">
        <v>6000000</v>
      </c>
    </row>
    <row r="68" spans="1:9" ht="30" x14ac:dyDescent="0.25">
      <c r="A68" s="16" t="s">
        <v>41</v>
      </c>
      <c r="B68" s="33" t="s">
        <v>153</v>
      </c>
      <c r="C68" s="33" t="s">
        <v>119</v>
      </c>
      <c r="D68" s="33" t="s">
        <v>128</v>
      </c>
      <c r="E68" s="33"/>
      <c r="F68" s="33"/>
      <c r="G68" s="6">
        <f>G69</f>
        <v>500000</v>
      </c>
      <c r="H68" s="6">
        <f>H69</f>
        <v>500000</v>
      </c>
    </row>
    <row r="69" spans="1:9" ht="30" x14ac:dyDescent="0.25">
      <c r="A69" s="16" t="s">
        <v>135</v>
      </c>
      <c r="B69" s="33" t="s">
        <v>153</v>
      </c>
      <c r="C69" s="33" t="s">
        <v>119</v>
      </c>
      <c r="D69" s="33" t="s">
        <v>128</v>
      </c>
      <c r="E69" s="33" t="s">
        <v>118</v>
      </c>
      <c r="F69" s="33"/>
      <c r="G69" s="6">
        <f>G70+G72</f>
        <v>500000</v>
      </c>
      <c r="H69" s="6">
        <f>H70+H72</f>
        <v>500000</v>
      </c>
    </row>
    <row r="70" spans="1:9" ht="30" x14ac:dyDescent="0.25">
      <c r="A70" s="16" t="s">
        <v>42</v>
      </c>
      <c r="B70" s="33" t="s">
        <v>153</v>
      </c>
      <c r="C70" s="33" t="s">
        <v>119</v>
      </c>
      <c r="D70" s="33" t="s">
        <v>128</v>
      </c>
      <c r="E70" s="33" t="s">
        <v>78</v>
      </c>
      <c r="F70" s="33"/>
      <c r="G70" s="6">
        <f>G71</f>
        <v>400000</v>
      </c>
      <c r="H70" s="6">
        <f>H71</f>
        <v>400000</v>
      </c>
    </row>
    <row r="71" spans="1:9" ht="42.75" x14ac:dyDescent="0.2">
      <c r="A71" s="8" t="s">
        <v>22</v>
      </c>
      <c r="B71" s="36" t="s">
        <v>153</v>
      </c>
      <c r="C71" s="36" t="s">
        <v>119</v>
      </c>
      <c r="D71" s="36" t="s">
        <v>128</v>
      </c>
      <c r="E71" s="36" t="s">
        <v>78</v>
      </c>
      <c r="F71" s="36" t="s">
        <v>21</v>
      </c>
      <c r="G71" s="49">
        <v>400000</v>
      </c>
      <c r="H71" s="49">
        <v>400000</v>
      </c>
    </row>
    <row r="72" spans="1:9" ht="60" x14ac:dyDescent="0.25">
      <c r="A72" s="9" t="s">
        <v>96</v>
      </c>
      <c r="B72" s="43" t="s">
        <v>153</v>
      </c>
      <c r="C72" s="43" t="s">
        <v>119</v>
      </c>
      <c r="D72" s="43" t="s">
        <v>128</v>
      </c>
      <c r="E72" s="43" t="s">
        <v>95</v>
      </c>
      <c r="F72" s="43"/>
      <c r="G72" s="51">
        <f>G73</f>
        <v>100000</v>
      </c>
      <c r="H72" s="51">
        <f>H73</f>
        <v>100000</v>
      </c>
    </row>
    <row r="73" spans="1:9" ht="42.75" x14ac:dyDescent="0.2">
      <c r="A73" s="10" t="s">
        <v>22</v>
      </c>
      <c r="B73" s="40" t="s">
        <v>153</v>
      </c>
      <c r="C73" s="40" t="s">
        <v>119</v>
      </c>
      <c r="D73" s="40" t="s">
        <v>128</v>
      </c>
      <c r="E73" s="40" t="s">
        <v>95</v>
      </c>
      <c r="F73" s="40" t="s">
        <v>21</v>
      </c>
      <c r="G73" s="47">
        <v>100000</v>
      </c>
      <c r="H73" s="47">
        <v>100000</v>
      </c>
    </row>
    <row r="74" spans="1:9" ht="15" x14ac:dyDescent="0.25">
      <c r="A74" s="9" t="s">
        <v>129</v>
      </c>
      <c r="B74" s="43" t="s">
        <v>153</v>
      </c>
      <c r="C74" s="43" t="s">
        <v>130</v>
      </c>
      <c r="D74" s="43" t="s">
        <v>115</v>
      </c>
      <c r="E74" s="43"/>
      <c r="F74" s="43"/>
      <c r="G74" s="51">
        <f>G75+G81+G92+G113</f>
        <v>59212142</v>
      </c>
      <c r="H74" s="51">
        <f>H75+H81+H92+H113</f>
        <v>56644442</v>
      </c>
      <c r="I74" s="24"/>
    </row>
    <row r="75" spans="1:9" ht="15" x14ac:dyDescent="0.25">
      <c r="A75" s="16" t="s">
        <v>43</v>
      </c>
      <c r="B75" s="33" t="s">
        <v>153</v>
      </c>
      <c r="C75" s="33" t="s">
        <v>130</v>
      </c>
      <c r="D75" s="33" t="s">
        <v>114</v>
      </c>
      <c r="E75" s="33"/>
      <c r="F75" s="33"/>
      <c r="G75" s="6">
        <f>G77+G79</f>
        <v>5000</v>
      </c>
      <c r="H75" s="6">
        <f>H77+H79</f>
        <v>5000</v>
      </c>
    </row>
    <row r="76" spans="1:9" ht="30" x14ac:dyDescent="0.25">
      <c r="A76" s="16" t="s">
        <v>135</v>
      </c>
      <c r="B76" s="33" t="s">
        <v>153</v>
      </c>
      <c r="C76" s="33" t="s">
        <v>130</v>
      </c>
      <c r="D76" s="33" t="s">
        <v>114</v>
      </c>
      <c r="E76" s="33" t="s">
        <v>118</v>
      </c>
      <c r="F76" s="33"/>
      <c r="G76" s="6">
        <f>SUM(G77)</f>
        <v>5000</v>
      </c>
      <c r="H76" s="6">
        <f>SUM(H77)</f>
        <v>5000</v>
      </c>
    </row>
    <row r="77" spans="1:9" ht="155.25" customHeight="1" x14ac:dyDescent="0.25">
      <c r="A77" s="17" t="s">
        <v>44</v>
      </c>
      <c r="B77" s="44">
        <v>906</v>
      </c>
      <c r="C77" s="33" t="s">
        <v>130</v>
      </c>
      <c r="D77" s="33" t="s">
        <v>114</v>
      </c>
      <c r="E77" s="33" t="s">
        <v>79</v>
      </c>
      <c r="F77" s="33"/>
      <c r="G77" s="6">
        <f>G78</f>
        <v>5000</v>
      </c>
      <c r="H77" s="6">
        <f>H78</f>
        <v>5000</v>
      </c>
    </row>
    <row r="78" spans="1:9" ht="42.75" x14ac:dyDescent="0.2">
      <c r="A78" s="8" t="s">
        <v>22</v>
      </c>
      <c r="B78" s="36" t="s">
        <v>153</v>
      </c>
      <c r="C78" s="36" t="s">
        <v>130</v>
      </c>
      <c r="D78" s="36" t="s">
        <v>114</v>
      </c>
      <c r="E78" s="36" t="s">
        <v>79</v>
      </c>
      <c r="F78" s="36" t="s">
        <v>21</v>
      </c>
      <c r="G78" s="49">
        <v>5000</v>
      </c>
      <c r="H78" s="49">
        <v>5000</v>
      </c>
    </row>
    <row r="79" spans="1:9" ht="30" x14ac:dyDescent="0.25">
      <c r="A79" s="9" t="s">
        <v>100</v>
      </c>
      <c r="B79" s="43" t="s">
        <v>153</v>
      </c>
      <c r="C79" s="43" t="s">
        <v>130</v>
      </c>
      <c r="D79" s="43" t="s">
        <v>114</v>
      </c>
      <c r="E79" s="43" t="s">
        <v>98</v>
      </c>
      <c r="F79" s="43"/>
      <c r="G79" s="51">
        <f>G80</f>
        <v>0</v>
      </c>
      <c r="H79" s="51">
        <f>H80</f>
        <v>0</v>
      </c>
    </row>
    <row r="80" spans="1:9" ht="71.25" x14ac:dyDescent="0.2">
      <c r="A80" s="10" t="s">
        <v>101</v>
      </c>
      <c r="B80" s="40" t="s">
        <v>153</v>
      </c>
      <c r="C80" s="40" t="s">
        <v>130</v>
      </c>
      <c r="D80" s="40" t="s">
        <v>114</v>
      </c>
      <c r="E80" s="40" t="s">
        <v>98</v>
      </c>
      <c r="F80" s="40" t="s">
        <v>99</v>
      </c>
      <c r="G80" s="47"/>
      <c r="H80" s="47"/>
    </row>
    <row r="81" spans="1:8" ht="15" x14ac:dyDescent="0.25">
      <c r="A81" s="16" t="s">
        <v>45</v>
      </c>
      <c r="B81" s="33" t="s">
        <v>153</v>
      </c>
      <c r="C81" s="33" t="s">
        <v>130</v>
      </c>
      <c r="D81" s="33" t="s">
        <v>116</v>
      </c>
      <c r="E81" s="33"/>
      <c r="F81" s="33"/>
      <c r="G81" s="6">
        <f>G83+G85+G88+G90</f>
        <v>2862150</v>
      </c>
      <c r="H81" s="6">
        <f>H83+H85+H88+H90</f>
        <v>2862150</v>
      </c>
    </row>
    <row r="82" spans="1:8" ht="30" x14ac:dyDescent="0.25">
      <c r="A82" s="16" t="s">
        <v>135</v>
      </c>
      <c r="B82" s="33" t="s">
        <v>153</v>
      </c>
      <c r="C82" s="33" t="s">
        <v>130</v>
      </c>
      <c r="D82" s="33" t="s">
        <v>116</v>
      </c>
      <c r="E82" s="33" t="s">
        <v>118</v>
      </c>
      <c r="F82" s="33"/>
      <c r="G82" s="6">
        <f>G83+G85</f>
        <v>2862150</v>
      </c>
      <c r="H82" s="6">
        <f>H83+H85</f>
        <v>2862150</v>
      </c>
    </row>
    <row r="83" spans="1:8" ht="120" x14ac:dyDescent="0.25">
      <c r="A83" s="17" t="s">
        <v>46</v>
      </c>
      <c r="B83" s="44">
        <v>906</v>
      </c>
      <c r="C83" s="33" t="s">
        <v>130</v>
      </c>
      <c r="D83" s="33" t="s">
        <v>116</v>
      </c>
      <c r="E83" s="33" t="s">
        <v>80</v>
      </c>
      <c r="F83" s="33"/>
      <c r="G83" s="6">
        <f>G84</f>
        <v>2712150</v>
      </c>
      <c r="H83" s="6">
        <f>H84</f>
        <v>2712150</v>
      </c>
    </row>
    <row r="84" spans="1:8" ht="42.75" x14ac:dyDescent="0.2">
      <c r="A84" s="8" t="s">
        <v>22</v>
      </c>
      <c r="B84" s="36" t="s">
        <v>153</v>
      </c>
      <c r="C84" s="36" t="s">
        <v>130</v>
      </c>
      <c r="D84" s="36" t="s">
        <v>116</v>
      </c>
      <c r="E84" s="36" t="s">
        <v>80</v>
      </c>
      <c r="F84" s="36" t="s">
        <v>21</v>
      </c>
      <c r="G84" s="49">
        <v>2712150</v>
      </c>
      <c r="H84" s="49">
        <v>2712150</v>
      </c>
    </row>
    <row r="85" spans="1:8" ht="105" x14ac:dyDescent="0.25">
      <c r="A85" s="16" t="s">
        <v>47</v>
      </c>
      <c r="B85" s="33" t="s">
        <v>153</v>
      </c>
      <c r="C85" s="33" t="s">
        <v>130</v>
      </c>
      <c r="D85" s="33" t="s">
        <v>116</v>
      </c>
      <c r="E85" s="33" t="s">
        <v>90</v>
      </c>
      <c r="F85" s="33"/>
      <c r="G85" s="6">
        <f>G86+G87</f>
        <v>150000</v>
      </c>
      <c r="H85" s="6">
        <f>H86+H87</f>
        <v>150000</v>
      </c>
    </row>
    <row r="86" spans="1:8" ht="42.75" x14ac:dyDescent="0.2">
      <c r="A86" s="8" t="s">
        <v>22</v>
      </c>
      <c r="B86" s="36" t="s">
        <v>153</v>
      </c>
      <c r="C86" s="36" t="s">
        <v>130</v>
      </c>
      <c r="D86" s="36" t="s">
        <v>116</v>
      </c>
      <c r="E86" s="36" t="s">
        <v>90</v>
      </c>
      <c r="F86" s="36" t="s">
        <v>21</v>
      </c>
      <c r="G86" s="49">
        <v>150000</v>
      </c>
      <c r="H86" s="49">
        <v>150000</v>
      </c>
    </row>
    <row r="87" spans="1:8" ht="57" x14ac:dyDescent="0.2">
      <c r="A87" s="10" t="s">
        <v>65</v>
      </c>
      <c r="B87" s="40" t="s">
        <v>153</v>
      </c>
      <c r="C87" s="40" t="s">
        <v>130</v>
      </c>
      <c r="D87" s="40" t="s">
        <v>116</v>
      </c>
      <c r="E87" s="40" t="s">
        <v>90</v>
      </c>
      <c r="F87" s="40" t="s">
        <v>64</v>
      </c>
      <c r="G87" s="47"/>
      <c r="H87" s="47"/>
    </row>
    <row r="88" spans="1:8" ht="105" x14ac:dyDescent="0.25">
      <c r="A88" s="9" t="s">
        <v>92</v>
      </c>
      <c r="B88" s="43" t="s">
        <v>153</v>
      </c>
      <c r="C88" s="43" t="s">
        <v>130</v>
      </c>
      <c r="D88" s="43" t="s">
        <v>116</v>
      </c>
      <c r="E88" s="43" t="s">
        <v>91</v>
      </c>
      <c r="F88" s="43"/>
      <c r="G88" s="51">
        <f>G89</f>
        <v>0</v>
      </c>
      <c r="H88" s="51">
        <f>H89</f>
        <v>0</v>
      </c>
    </row>
    <row r="89" spans="1:8" ht="57" x14ac:dyDescent="0.2">
      <c r="A89" s="10" t="s">
        <v>65</v>
      </c>
      <c r="B89" s="40" t="s">
        <v>153</v>
      </c>
      <c r="C89" s="40" t="s">
        <v>130</v>
      </c>
      <c r="D89" s="40" t="s">
        <v>116</v>
      </c>
      <c r="E89" s="40" t="s">
        <v>91</v>
      </c>
      <c r="F89" s="40" t="s">
        <v>64</v>
      </c>
      <c r="G89" s="47"/>
      <c r="H89" s="47"/>
    </row>
    <row r="90" spans="1:8" ht="30" x14ac:dyDescent="0.25">
      <c r="A90" s="9" t="s">
        <v>103</v>
      </c>
      <c r="B90" s="43" t="s">
        <v>153</v>
      </c>
      <c r="C90" s="43" t="s">
        <v>130</v>
      </c>
      <c r="D90" s="43" t="s">
        <v>116</v>
      </c>
      <c r="E90" s="43" t="s">
        <v>102</v>
      </c>
      <c r="F90" s="43"/>
      <c r="G90" s="51">
        <f>G91</f>
        <v>0</v>
      </c>
      <c r="H90" s="51">
        <f>H91</f>
        <v>0</v>
      </c>
    </row>
    <row r="91" spans="1:8" ht="71.25" x14ac:dyDescent="0.2">
      <c r="A91" s="10" t="s">
        <v>101</v>
      </c>
      <c r="B91" s="40" t="s">
        <v>153</v>
      </c>
      <c r="C91" s="40" t="s">
        <v>130</v>
      </c>
      <c r="D91" s="40" t="s">
        <v>116</v>
      </c>
      <c r="E91" s="40" t="s">
        <v>102</v>
      </c>
      <c r="F91" s="40" t="s">
        <v>99</v>
      </c>
      <c r="G91" s="47"/>
      <c r="H91" s="47"/>
    </row>
    <row r="92" spans="1:8" ht="15" x14ac:dyDescent="0.25">
      <c r="A92" s="7" t="s">
        <v>49</v>
      </c>
      <c r="B92" s="34" t="s">
        <v>153</v>
      </c>
      <c r="C92" s="33" t="s">
        <v>130</v>
      </c>
      <c r="D92" s="33" t="s">
        <v>117</v>
      </c>
      <c r="E92" s="33"/>
      <c r="F92" s="33"/>
      <c r="G92" s="6">
        <f>G93</f>
        <v>56344992</v>
      </c>
      <c r="H92" s="6">
        <f>H93</f>
        <v>53777292</v>
      </c>
    </row>
    <row r="93" spans="1:8" ht="30" x14ac:dyDescent="0.25">
      <c r="A93" s="16" t="s">
        <v>135</v>
      </c>
      <c r="B93" s="33" t="s">
        <v>153</v>
      </c>
      <c r="C93" s="33" t="s">
        <v>130</v>
      </c>
      <c r="D93" s="33" t="s">
        <v>117</v>
      </c>
      <c r="E93" s="33" t="s">
        <v>118</v>
      </c>
      <c r="F93" s="33"/>
      <c r="G93" s="6">
        <f>G96+G98+G100+G103+G105+G107</f>
        <v>56344992</v>
      </c>
      <c r="H93" s="6">
        <f>H96+H98+H100+H103+H105+H107</f>
        <v>53777292</v>
      </c>
    </row>
    <row r="94" spans="1:8" ht="42.75" x14ac:dyDescent="0.25">
      <c r="A94" s="7" t="s">
        <v>51</v>
      </c>
      <c r="B94" s="34" t="s">
        <v>153</v>
      </c>
      <c r="C94" s="33" t="s">
        <v>130</v>
      </c>
      <c r="D94" s="33" t="s">
        <v>116</v>
      </c>
      <c r="E94" s="33" t="s">
        <v>50</v>
      </c>
      <c r="F94" s="33"/>
      <c r="G94" s="6">
        <f>G95</f>
        <v>0</v>
      </c>
      <c r="H94" s="6">
        <f>H95</f>
        <v>0</v>
      </c>
    </row>
    <row r="95" spans="1:8" ht="42.75" x14ac:dyDescent="0.2">
      <c r="A95" s="8" t="s">
        <v>22</v>
      </c>
      <c r="B95" s="36" t="s">
        <v>153</v>
      </c>
      <c r="C95" s="36" t="s">
        <v>48</v>
      </c>
      <c r="D95" s="36"/>
      <c r="E95" s="36" t="s">
        <v>50</v>
      </c>
      <c r="F95" s="36" t="s">
        <v>21</v>
      </c>
      <c r="G95" s="49">
        <v>0</v>
      </c>
      <c r="H95" s="49">
        <v>0</v>
      </c>
    </row>
    <row r="96" spans="1:8" ht="60" x14ac:dyDescent="0.25">
      <c r="A96" s="16" t="s">
        <v>52</v>
      </c>
      <c r="B96" s="33" t="s">
        <v>153</v>
      </c>
      <c r="C96" s="33" t="s">
        <v>130</v>
      </c>
      <c r="D96" s="33" t="s">
        <v>117</v>
      </c>
      <c r="E96" s="33" t="s">
        <v>81</v>
      </c>
      <c r="F96" s="33"/>
      <c r="G96" s="6">
        <f>G97</f>
        <v>1909038</v>
      </c>
      <c r="H96" s="6">
        <f>H97</f>
        <v>1909038</v>
      </c>
    </row>
    <row r="97" spans="1:8" ht="42.75" x14ac:dyDescent="0.2">
      <c r="A97" s="8" t="s">
        <v>22</v>
      </c>
      <c r="B97" s="36" t="s">
        <v>153</v>
      </c>
      <c r="C97" s="36" t="s">
        <v>130</v>
      </c>
      <c r="D97" s="36" t="s">
        <v>117</v>
      </c>
      <c r="E97" s="36" t="s">
        <v>81</v>
      </c>
      <c r="F97" s="36" t="s">
        <v>21</v>
      </c>
      <c r="G97" s="49">
        <v>1909038</v>
      </c>
      <c r="H97" s="49">
        <v>1909038</v>
      </c>
    </row>
    <row r="98" spans="1:8" ht="60" x14ac:dyDescent="0.25">
      <c r="A98" s="16" t="s">
        <v>53</v>
      </c>
      <c r="B98" s="33" t="s">
        <v>153</v>
      </c>
      <c r="C98" s="33" t="s">
        <v>130</v>
      </c>
      <c r="D98" s="33" t="s">
        <v>117</v>
      </c>
      <c r="E98" s="33" t="s">
        <v>82</v>
      </c>
      <c r="F98" s="33"/>
      <c r="G98" s="6">
        <f>G99</f>
        <v>97130</v>
      </c>
      <c r="H98" s="6">
        <f>H99</f>
        <v>97130</v>
      </c>
    </row>
    <row r="99" spans="1:8" ht="42.75" x14ac:dyDescent="0.2">
      <c r="A99" s="8" t="s">
        <v>22</v>
      </c>
      <c r="B99" s="36" t="s">
        <v>153</v>
      </c>
      <c r="C99" s="36" t="s">
        <v>130</v>
      </c>
      <c r="D99" s="36" t="s">
        <v>117</v>
      </c>
      <c r="E99" s="36" t="s">
        <v>82</v>
      </c>
      <c r="F99" s="36" t="s">
        <v>21</v>
      </c>
      <c r="G99" s="49">
        <v>97130</v>
      </c>
      <c r="H99" s="49">
        <v>97130</v>
      </c>
    </row>
    <row r="100" spans="1:8" ht="30" x14ac:dyDescent="0.25">
      <c r="A100" s="16" t="s">
        <v>54</v>
      </c>
      <c r="B100" s="33" t="s">
        <v>153</v>
      </c>
      <c r="C100" s="33" t="s">
        <v>130</v>
      </c>
      <c r="D100" s="33" t="s">
        <v>117</v>
      </c>
      <c r="E100" s="33" t="s">
        <v>83</v>
      </c>
      <c r="F100" s="33"/>
      <c r="G100" s="6">
        <f>G101+G102</f>
        <v>27000000</v>
      </c>
      <c r="H100" s="6">
        <f>H101+H102</f>
        <v>28500000</v>
      </c>
    </row>
    <row r="101" spans="1:8" ht="42.75" x14ac:dyDescent="0.2">
      <c r="A101" s="8" t="s">
        <v>22</v>
      </c>
      <c r="B101" s="36" t="s">
        <v>153</v>
      </c>
      <c r="C101" s="36" t="s">
        <v>130</v>
      </c>
      <c r="D101" s="36" t="s">
        <v>117</v>
      </c>
      <c r="E101" s="36" t="s">
        <v>83</v>
      </c>
      <c r="F101" s="36" t="s">
        <v>21</v>
      </c>
      <c r="G101" s="49">
        <v>20000000</v>
      </c>
      <c r="H101" s="49">
        <v>20500000</v>
      </c>
    </row>
    <row r="102" spans="1:8" ht="28.5" x14ac:dyDescent="0.2">
      <c r="A102" s="8" t="s">
        <v>109</v>
      </c>
      <c r="B102" s="36" t="s">
        <v>153</v>
      </c>
      <c r="C102" s="36" t="s">
        <v>130</v>
      </c>
      <c r="D102" s="36" t="s">
        <v>117</v>
      </c>
      <c r="E102" s="36" t="s">
        <v>83</v>
      </c>
      <c r="F102" s="36" t="s">
        <v>108</v>
      </c>
      <c r="G102" s="49">
        <v>7000000</v>
      </c>
      <c r="H102" s="49">
        <v>8000000</v>
      </c>
    </row>
    <row r="103" spans="1:8" ht="28.5" x14ac:dyDescent="0.2">
      <c r="A103" s="7" t="s">
        <v>55</v>
      </c>
      <c r="B103" s="34" t="s">
        <v>153</v>
      </c>
      <c r="C103" s="34" t="s">
        <v>130</v>
      </c>
      <c r="D103" s="34" t="s">
        <v>117</v>
      </c>
      <c r="E103" s="34" t="s">
        <v>84</v>
      </c>
      <c r="F103" s="34"/>
      <c r="G103" s="46">
        <f>G104</f>
        <v>2800000</v>
      </c>
      <c r="H103" s="46">
        <f>H104</f>
        <v>2900000</v>
      </c>
    </row>
    <row r="104" spans="1:8" ht="42.75" x14ac:dyDescent="0.2">
      <c r="A104" s="8" t="s">
        <v>22</v>
      </c>
      <c r="B104" s="36" t="s">
        <v>153</v>
      </c>
      <c r="C104" s="36" t="s">
        <v>130</v>
      </c>
      <c r="D104" s="36" t="s">
        <v>117</v>
      </c>
      <c r="E104" s="36" t="s">
        <v>84</v>
      </c>
      <c r="F104" s="36" t="s">
        <v>21</v>
      </c>
      <c r="G104" s="49">
        <v>2800000</v>
      </c>
      <c r="H104" s="49">
        <v>2900000</v>
      </c>
    </row>
    <row r="105" spans="1:8" ht="28.5" x14ac:dyDescent="0.2">
      <c r="A105" s="7" t="s">
        <v>56</v>
      </c>
      <c r="B105" s="34" t="s">
        <v>153</v>
      </c>
      <c r="C105" s="34" t="s">
        <v>130</v>
      </c>
      <c r="D105" s="34" t="s">
        <v>117</v>
      </c>
      <c r="E105" s="34" t="s">
        <v>85</v>
      </c>
      <c r="F105" s="34"/>
      <c r="G105" s="46">
        <f>G106</f>
        <v>200000</v>
      </c>
      <c r="H105" s="46">
        <f>H106</f>
        <v>300000</v>
      </c>
    </row>
    <row r="106" spans="1:8" ht="42.75" x14ac:dyDescent="0.2">
      <c r="A106" s="8" t="s">
        <v>22</v>
      </c>
      <c r="B106" s="36" t="s">
        <v>153</v>
      </c>
      <c r="C106" s="36" t="s">
        <v>130</v>
      </c>
      <c r="D106" s="36" t="s">
        <v>117</v>
      </c>
      <c r="E106" s="36" t="s">
        <v>85</v>
      </c>
      <c r="F106" s="36" t="s">
        <v>21</v>
      </c>
      <c r="G106" s="49">
        <v>200000</v>
      </c>
      <c r="H106" s="49">
        <v>300000</v>
      </c>
    </row>
    <row r="107" spans="1:8" ht="28.5" x14ac:dyDescent="0.2">
      <c r="A107" s="7" t="s">
        <v>57</v>
      </c>
      <c r="B107" s="34" t="s">
        <v>153</v>
      </c>
      <c r="C107" s="34" t="s">
        <v>130</v>
      </c>
      <c r="D107" s="34" t="s">
        <v>117</v>
      </c>
      <c r="E107" s="34" t="s">
        <v>86</v>
      </c>
      <c r="F107" s="34"/>
      <c r="G107" s="46">
        <f>G108</f>
        <v>24338824</v>
      </c>
      <c r="H107" s="46">
        <f>H108</f>
        <v>20071124</v>
      </c>
    </row>
    <row r="108" spans="1:8" ht="42.75" x14ac:dyDescent="0.2">
      <c r="A108" s="8" t="s">
        <v>22</v>
      </c>
      <c r="B108" s="36" t="s">
        <v>153</v>
      </c>
      <c r="C108" s="36" t="s">
        <v>130</v>
      </c>
      <c r="D108" s="36" t="s">
        <v>117</v>
      </c>
      <c r="E108" s="36" t="s">
        <v>86</v>
      </c>
      <c r="F108" s="36" t="s">
        <v>21</v>
      </c>
      <c r="G108" s="49">
        <v>24338824</v>
      </c>
      <c r="H108" s="49">
        <v>20071124</v>
      </c>
    </row>
    <row r="109" spans="1:8" ht="57" x14ac:dyDescent="0.2">
      <c r="A109" s="7" t="s">
        <v>59</v>
      </c>
      <c r="B109" s="34" t="s">
        <v>153</v>
      </c>
      <c r="C109" s="34" t="s">
        <v>130</v>
      </c>
      <c r="D109" s="34" t="s">
        <v>117</v>
      </c>
      <c r="E109" s="34" t="s">
        <v>58</v>
      </c>
      <c r="F109" s="34"/>
      <c r="G109" s="46">
        <f>G110</f>
        <v>0</v>
      </c>
      <c r="H109" s="46">
        <f>H110</f>
        <v>0</v>
      </c>
    </row>
    <row r="110" spans="1:8" ht="42.75" x14ac:dyDescent="0.2">
      <c r="A110" s="8" t="s">
        <v>22</v>
      </c>
      <c r="B110" s="36" t="s">
        <v>153</v>
      </c>
      <c r="C110" s="36" t="s">
        <v>130</v>
      </c>
      <c r="D110" s="36" t="s">
        <v>117</v>
      </c>
      <c r="E110" s="36" t="s">
        <v>58</v>
      </c>
      <c r="F110" s="36" t="s">
        <v>21</v>
      </c>
      <c r="G110" s="49">
        <v>0</v>
      </c>
      <c r="H110" s="49">
        <v>0</v>
      </c>
    </row>
    <row r="111" spans="1:8" ht="71.25" x14ac:dyDescent="0.2">
      <c r="A111" s="7" t="s">
        <v>61</v>
      </c>
      <c r="B111" s="34" t="s">
        <v>153</v>
      </c>
      <c r="C111" s="34" t="s">
        <v>130</v>
      </c>
      <c r="D111" s="34" t="s">
        <v>117</v>
      </c>
      <c r="E111" s="34" t="s">
        <v>60</v>
      </c>
      <c r="F111" s="34"/>
      <c r="G111" s="46">
        <v>0</v>
      </c>
      <c r="H111" s="46">
        <v>0</v>
      </c>
    </row>
    <row r="112" spans="1:8" ht="42.75" x14ac:dyDescent="0.2">
      <c r="A112" s="8" t="s">
        <v>22</v>
      </c>
      <c r="B112" s="36" t="s">
        <v>153</v>
      </c>
      <c r="C112" s="36" t="s">
        <v>130</v>
      </c>
      <c r="D112" s="36" t="s">
        <v>117</v>
      </c>
      <c r="E112" s="36" t="s">
        <v>60</v>
      </c>
      <c r="F112" s="36" t="s">
        <v>21</v>
      </c>
      <c r="G112" s="49">
        <v>0</v>
      </c>
      <c r="H112" s="49">
        <v>0</v>
      </c>
    </row>
    <row r="113" spans="1:9" ht="28.5" x14ac:dyDescent="0.2">
      <c r="A113" s="7" t="s">
        <v>62</v>
      </c>
      <c r="B113" s="34" t="s">
        <v>153</v>
      </c>
      <c r="C113" s="34" t="s">
        <v>130</v>
      </c>
      <c r="D113" s="34" t="s">
        <v>130</v>
      </c>
      <c r="E113" s="34"/>
      <c r="F113" s="34"/>
      <c r="G113" s="46">
        <f>G114</f>
        <v>0</v>
      </c>
      <c r="H113" s="46">
        <f>H114</f>
        <v>0</v>
      </c>
    </row>
    <row r="114" spans="1:9" ht="28.5" x14ac:dyDescent="0.2">
      <c r="A114" s="7" t="s">
        <v>63</v>
      </c>
      <c r="B114" s="34" t="s">
        <v>153</v>
      </c>
      <c r="C114" s="34" t="s">
        <v>130</v>
      </c>
      <c r="D114" s="34" t="s">
        <v>130</v>
      </c>
      <c r="E114" s="34" t="s">
        <v>87</v>
      </c>
      <c r="F114" s="34"/>
      <c r="G114" s="46">
        <f>G115+G116</f>
        <v>0</v>
      </c>
      <c r="H114" s="46">
        <f>H115+H116</f>
        <v>0</v>
      </c>
    </row>
    <row r="115" spans="1:9" ht="42.75" x14ac:dyDescent="0.2">
      <c r="A115" s="10" t="s">
        <v>22</v>
      </c>
      <c r="B115" s="40" t="s">
        <v>153</v>
      </c>
      <c r="C115" s="36" t="s">
        <v>130</v>
      </c>
      <c r="D115" s="36" t="s">
        <v>130</v>
      </c>
      <c r="E115" s="36" t="s">
        <v>87</v>
      </c>
      <c r="F115" s="36" t="s">
        <v>21</v>
      </c>
      <c r="G115" s="47">
        <v>0</v>
      </c>
      <c r="H115" s="47">
        <v>0</v>
      </c>
    </row>
    <row r="116" spans="1:9" ht="57" x14ac:dyDescent="0.2">
      <c r="A116" s="10" t="s">
        <v>65</v>
      </c>
      <c r="B116" s="40" t="s">
        <v>153</v>
      </c>
      <c r="C116" s="40" t="s">
        <v>130</v>
      </c>
      <c r="D116" s="40" t="s">
        <v>130</v>
      </c>
      <c r="E116" s="40" t="s">
        <v>87</v>
      </c>
      <c r="F116" s="40" t="s">
        <v>64</v>
      </c>
      <c r="G116" s="47">
        <v>0</v>
      </c>
      <c r="H116" s="47">
        <v>0</v>
      </c>
    </row>
    <row r="117" spans="1:9" ht="45" x14ac:dyDescent="0.25">
      <c r="A117" s="16" t="s">
        <v>94</v>
      </c>
      <c r="B117" s="33" t="s">
        <v>153</v>
      </c>
      <c r="C117" s="33" t="s">
        <v>155</v>
      </c>
      <c r="D117" s="33" t="s">
        <v>130</v>
      </c>
      <c r="E117" s="33" t="s">
        <v>93</v>
      </c>
      <c r="F117" s="33"/>
      <c r="G117" s="6">
        <f>G118</f>
        <v>0</v>
      </c>
      <c r="H117" s="6">
        <f>H118</f>
        <v>0</v>
      </c>
    </row>
    <row r="118" spans="1:9" ht="42.75" x14ac:dyDescent="0.2">
      <c r="A118" s="11" t="s">
        <v>22</v>
      </c>
      <c r="B118" s="35" t="s">
        <v>153</v>
      </c>
      <c r="C118" s="35" t="s">
        <v>155</v>
      </c>
      <c r="D118" s="35" t="s">
        <v>130</v>
      </c>
      <c r="E118" s="35" t="s">
        <v>93</v>
      </c>
      <c r="F118" s="35" t="s">
        <v>21</v>
      </c>
      <c r="G118" s="48">
        <v>0</v>
      </c>
      <c r="H118" s="48">
        <v>0</v>
      </c>
    </row>
    <row r="119" spans="1:9" ht="15" x14ac:dyDescent="0.25">
      <c r="A119" s="16" t="s">
        <v>149</v>
      </c>
      <c r="B119" s="33" t="s">
        <v>153</v>
      </c>
      <c r="C119" s="33" t="s">
        <v>150</v>
      </c>
      <c r="D119" s="33" t="s">
        <v>115</v>
      </c>
      <c r="E119" s="33"/>
      <c r="F119" s="33"/>
      <c r="G119" s="6">
        <f t="shared" ref="G119:H121" si="1">SUM(G120)</f>
        <v>200000</v>
      </c>
      <c r="H119" s="6">
        <f t="shared" si="1"/>
        <v>250000</v>
      </c>
      <c r="I119" s="24"/>
    </row>
    <row r="120" spans="1:9" ht="30" x14ac:dyDescent="0.25">
      <c r="A120" s="16" t="s">
        <v>135</v>
      </c>
      <c r="B120" s="33" t="s">
        <v>153</v>
      </c>
      <c r="C120" s="34" t="s">
        <v>150</v>
      </c>
      <c r="D120" s="34" t="s">
        <v>150</v>
      </c>
      <c r="E120" s="35" t="s">
        <v>118</v>
      </c>
      <c r="F120" s="35"/>
      <c r="G120" s="48">
        <f t="shared" si="1"/>
        <v>200000</v>
      </c>
      <c r="H120" s="48">
        <f t="shared" si="1"/>
        <v>250000</v>
      </c>
    </row>
    <row r="121" spans="1:9" ht="28.5" x14ac:dyDescent="0.2">
      <c r="A121" s="7" t="s">
        <v>151</v>
      </c>
      <c r="B121" s="34" t="s">
        <v>153</v>
      </c>
      <c r="C121" s="34" t="s">
        <v>150</v>
      </c>
      <c r="D121" s="34" t="s">
        <v>150</v>
      </c>
      <c r="E121" s="35" t="s">
        <v>152</v>
      </c>
      <c r="F121" s="35"/>
      <c r="G121" s="48">
        <f t="shared" si="1"/>
        <v>200000</v>
      </c>
      <c r="H121" s="48">
        <f t="shared" si="1"/>
        <v>250000</v>
      </c>
    </row>
    <row r="122" spans="1:9" ht="42.75" x14ac:dyDescent="0.2">
      <c r="A122" s="11" t="s">
        <v>22</v>
      </c>
      <c r="B122" s="35" t="s">
        <v>153</v>
      </c>
      <c r="C122" s="35" t="s">
        <v>150</v>
      </c>
      <c r="D122" s="35" t="s">
        <v>150</v>
      </c>
      <c r="E122" s="35" t="s">
        <v>152</v>
      </c>
      <c r="F122" s="35" t="s">
        <v>21</v>
      </c>
      <c r="G122" s="48">
        <v>200000</v>
      </c>
      <c r="H122" s="48">
        <v>250000</v>
      </c>
    </row>
    <row r="123" spans="1:9" ht="15" x14ac:dyDescent="0.25">
      <c r="A123" s="16" t="s">
        <v>140</v>
      </c>
      <c r="B123" s="33" t="s">
        <v>153</v>
      </c>
      <c r="C123" s="34" t="s">
        <v>138</v>
      </c>
      <c r="D123" s="34" t="s">
        <v>115</v>
      </c>
      <c r="E123" s="35"/>
      <c r="F123" s="35"/>
      <c r="G123" s="6">
        <f t="shared" ref="G123:H125" si="2">SUM(G124)</f>
        <v>500000</v>
      </c>
      <c r="H123" s="6">
        <f t="shared" si="2"/>
        <v>500000</v>
      </c>
      <c r="I123" s="24"/>
    </row>
    <row r="124" spans="1:9" ht="30" x14ac:dyDescent="0.25">
      <c r="A124" s="16" t="s">
        <v>135</v>
      </c>
      <c r="B124" s="33" t="s">
        <v>153</v>
      </c>
      <c r="C124" s="34" t="s">
        <v>138</v>
      </c>
      <c r="D124" s="34" t="s">
        <v>119</v>
      </c>
      <c r="E124" s="35" t="s">
        <v>118</v>
      </c>
      <c r="F124" s="35"/>
      <c r="G124" s="48">
        <f t="shared" si="2"/>
        <v>500000</v>
      </c>
      <c r="H124" s="48">
        <f t="shared" si="2"/>
        <v>500000</v>
      </c>
    </row>
    <row r="125" spans="1:9" ht="28.5" x14ac:dyDescent="0.2">
      <c r="A125" s="7" t="s">
        <v>137</v>
      </c>
      <c r="B125" s="34" t="s">
        <v>153</v>
      </c>
      <c r="C125" s="34" t="s">
        <v>138</v>
      </c>
      <c r="D125" s="34" t="s">
        <v>119</v>
      </c>
      <c r="E125" s="35" t="s">
        <v>139</v>
      </c>
      <c r="F125" s="35"/>
      <c r="G125" s="48">
        <f t="shared" si="2"/>
        <v>500000</v>
      </c>
      <c r="H125" s="48">
        <f t="shared" si="2"/>
        <v>500000</v>
      </c>
    </row>
    <row r="126" spans="1:9" ht="42.75" x14ac:dyDescent="0.2">
      <c r="A126" s="11" t="s">
        <v>22</v>
      </c>
      <c r="B126" s="35" t="s">
        <v>153</v>
      </c>
      <c r="C126" s="35" t="s">
        <v>138</v>
      </c>
      <c r="D126" s="35" t="s">
        <v>119</v>
      </c>
      <c r="E126" s="35" t="s">
        <v>139</v>
      </c>
      <c r="F126" s="35" t="s">
        <v>21</v>
      </c>
      <c r="G126" s="48">
        <v>500000</v>
      </c>
      <c r="H126" s="48">
        <v>500000</v>
      </c>
    </row>
    <row r="127" spans="1:9" ht="15" x14ac:dyDescent="0.25">
      <c r="A127" s="16" t="s">
        <v>131</v>
      </c>
      <c r="B127" s="33" t="s">
        <v>153</v>
      </c>
      <c r="C127" s="33" t="s">
        <v>125</v>
      </c>
      <c r="D127" s="33" t="s">
        <v>115</v>
      </c>
      <c r="E127" s="33"/>
      <c r="F127" s="33"/>
      <c r="G127" s="6">
        <f t="shared" ref="G127:H130" si="3">G128</f>
        <v>767676</v>
      </c>
      <c r="H127" s="6">
        <f t="shared" si="3"/>
        <v>767676</v>
      </c>
      <c r="I127" s="24"/>
    </row>
    <row r="128" spans="1:9" ht="15" x14ac:dyDescent="0.25">
      <c r="A128" s="16" t="s">
        <v>66</v>
      </c>
      <c r="B128" s="33" t="s">
        <v>153</v>
      </c>
      <c r="C128" s="33" t="s">
        <v>125</v>
      </c>
      <c r="D128" s="33" t="s">
        <v>117</v>
      </c>
      <c r="E128" s="33"/>
      <c r="F128" s="33"/>
      <c r="G128" s="6">
        <f t="shared" si="3"/>
        <v>767676</v>
      </c>
      <c r="H128" s="6">
        <f t="shared" si="3"/>
        <v>767676</v>
      </c>
    </row>
    <row r="129" spans="1:9" ht="30" x14ac:dyDescent="0.25">
      <c r="A129" s="16" t="s">
        <v>135</v>
      </c>
      <c r="B129" s="33" t="s">
        <v>153</v>
      </c>
      <c r="C129" s="33" t="s">
        <v>125</v>
      </c>
      <c r="D129" s="33" t="s">
        <v>117</v>
      </c>
      <c r="E129" s="33" t="s">
        <v>118</v>
      </c>
      <c r="F129" s="33"/>
      <c r="G129" s="6">
        <f t="shared" si="3"/>
        <v>767676</v>
      </c>
      <c r="H129" s="6">
        <f t="shared" si="3"/>
        <v>767676</v>
      </c>
    </row>
    <row r="130" spans="1:9" ht="120" x14ac:dyDescent="0.25">
      <c r="A130" s="16" t="s">
        <v>67</v>
      </c>
      <c r="B130" s="33" t="s">
        <v>153</v>
      </c>
      <c r="C130" s="33" t="s">
        <v>125</v>
      </c>
      <c r="D130" s="33" t="s">
        <v>117</v>
      </c>
      <c r="E130" s="33" t="s">
        <v>88</v>
      </c>
      <c r="F130" s="33"/>
      <c r="G130" s="6">
        <f t="shared" si="3"/>
        <v>767676</v>
      </c>
      <c r="H130" s="6">
        <f t="shared" si="3"/>
        <v>767676</v>
      </c>
    </row>
    <row r="131" spans="1:9" ht="28.5" x14ac:dyDescent="0.2">
      <c r="A131" s="8" t="s">
        <v>132</v>
      </c>
      <c r="B131" s="36" t="s">
        <v>153</v>
      </c>
      <c r="C131" s="36" t="s">
        <v>125</v>
      </c>
      <c r="D131" s="36" t="s">
        <v>117</v>
      </c>
      <c r="E131" s="36" t="s">
        <v>88</v>
      </c>
      <c r="F131" s="36" t="s">
        <v>110</v>
      </c>
      <c r="G131" s="49">
        <v>767676</v>
      </c>
      <c r="H131" s="49">
        <v>767676</v>
      </c>
    </row>
    <row r="132" spans="1:9" ht="15" x14ac:dyDescent="0.25">
      <c r="A132" s="9" t="s">
        <v>133</v>
      </c>
      <c r="B132" s="43" t="s">
        <v>153</v>
      </c>
      <c r="C132" s="43" t="s">
        <v>134</v>
      </c>
      <c r="D132" s="43" t="s">
        <v>115</v>
      </c>
      <c r="E132" s="43"/>
      <c r="F132" s="43"/>
      <c r="G132" s="51">
        <f>SUM(G135,G137)</f>
        <v>4500000</v>
      </c>
      <c r="H132" s="51">
        <f>SUM(H135,H137)</f>
        <v>4600000</v>
      </c>
      <c r="I132" s="24"/>
    </row>
    <row r="133" spans="1:9" ht="14.25" x14ac:dyDescent="0.2">
      <c r="A133" s="7" t="s">
        <v>68</v>
      </c>
      <c r="B133" s="34" t="s">
        <v>153</v>
      </c>
      <c r="C133" s="34" t="s">
        <v>134</v>
      </c>
      <c r="D133" s="34" t="s">
        <v>116</v>
      </c>
      <c r="E133" s="34"/>
      <c r="F133" s="34"/>
      <c r="G133" s="46">
        <f t="shared" ref="G133:H135" si="4">G134</f>
        <v>3500000</v>
      </c>
      <c r="H133" s="46">
        <f t="shared" si="4"/>
        <v>3600000</v>
      </c>
    </row>
    <row r="134" spans="1:9" ht="30" x14ac:dyDescent="0.25">
      <c r="A134" s="16" t="s">
        <v>135</v>
      </c>
      <c r="B134" s="33" t="s">
        <v>153</v>
      </c>
      <c r="C134" s="34" t="s">
        <v>134</v>
      </c>
      <c r="D134" s="34" t="s">
        <v>116</v>
      </c>
      <c r="E134" s="34" t="s">
        <v>118</v>
      </c>
      <c r="F134" s="34"/>
      <c r="G134" s="46">
        <f t="shared" si="4"/>
        <v>3500000</v>
      </c>
      <c r="H134" s="46">
        <f t="shared" si="4"/>
        <v>3600000</v>
      </c>
    </row>
    <row r="135" spans="1:9" ht="42.75" x14ac:dyDescent="0.2">
      <c r="A135" s="7" t="s">
        <v>69</v>
      </c>
      <c r="B135" s="34" t="s">
        <v>153</v>
      </c>
      <c r="C135" s="34" t="s">
        <v>134</v>
      </c>
      <c r="D135" s="34" t="s">
        <v>116</v>
      </c>
      <c r="E135" s="34" t="s">
        <v>89</v>
      </c>
      <c r="F135" s="34"/>
      <c r="G135" s="46">
        <f t="shared" si="4"/>
        <v>3500000</v>
      </c>
      <c r="H135" s="46">
        <f t="shared" si="4"/>
        <v>3600000</v>
      </c>
    </row>
    <row r="136" spans="1:9" ht="42.75" x14ac:dyDescent="0.2">
      <c r="A136" s="11" t="s">
        <v>22</v>
      </c>
      <c r="B136" s="35" t="s">
        <v>153</v>
      </c>
      <c r="C136" s="35" t="s">
        <v>134</v>
      </c>
      <c r="D136" s="35" t="s">
        <v>116</v>
      </c>
      <c r="E136" s="35" t="s">
        <v>89</v>
      </c>
      <c r="F136" s="35" t="s">
        <v>21</v>
      </c>
      <c r="G136" s="48">
        <v>3500000</v>
      </c>
      <c r="H136" s="48">
        <v>3600000</v>
      </c>
    </row>
    <row r="137" spans="1:9" ht="26.25" x14ac:dyDescent="0.25">
      <c r="A137" s="20" t="s">
        <v>136</v>
      </c>
      <c r="B137" s="30">
        <v>906</v>
      </c>
      <c r="C137" s="45">
        <v>11</v>
      </c>
      <c r="D137" s="21" t="s">
        <v>130</v>
      </c>
      <c r="E137" s="45">
        <v>9900000000</v>
      </c>
      <c r="F137" s="23"/>
      <c r="G137" s="6">
        <f>SUM(G138)</f>
        <v>1000000</v>
      </c>
      <c r="H137" s="6">
        <f>SUM(H138)</f>
        <v>1000000</v>
      </c>
    </row>
    <row r="138" spans="1:9" ht="29.25" x14ac:dyDescent="0.25">
      <c r="A138" s="19" t="s">
        <v>135</v>
      </c>
      <c r="B138" s="31">
        <v>906</v>
      </c>
      <c r="C138" s="45">
        <v>11</v>
      </c>
      <c r="D138" s="21" t="s">
        <v>130</v>
      </c>
      <c r="E138" s="34" t="s">
        <v>89</v>
      </c>
      <c r="F138" s="23"/>
      <c r="G138" s="6">
        <f>SUM(G139:G140)</f>
        <v>1000000</v>
      </c>
      <c r="H138" s="6">
        <f>SUM(H139:H140)</f>
        <v>1000000</v>
      </c>
    </row>
    <row r="139" spans="1:9" ht="42.75" x14ac:dyDescent="0.2">
      <c r="A139" s="11" t="s">
        <v>22</v>
      </c>
      <c r="B139" s="35" t="s">
        <v>153</v>
      </c>
      <c r="C139" s="35" t="s">
        <v>134</v>
      </c>
      <c r="D139" s="22" t="s">
        <v>130</v>
      </c>
      <c r="E139" s="35" t="s">
        <v>89</v>
      </c>
      <c r="F139" s="23">
        <v>244</v>
      </c>
      <c r="G139" s="48">
        <v>800000</v>
      </c>
      <c r="H139" s="48">
        <v>800000</v>
      </c>
    </row>
    <row r="140" spans="1:9" ht="28.5" x14ac:dyDescent="0.2">
      <c r="A140" s="11" t="s">
        <v>109</v>
      </c>
      <c r="B140" s="35" t="s">
        <v>153</v>
      </c>
      <c r="C140" s="35" t="s">
        <v>134</v>
      </c>
      <c r="D140" s="22" t="s">
        <v>130</v>
      </c>
      <c r="E140" s="35" t="s">
        <v>89</v>
      </c>
      <c r="F140" s="23">
        <v>247</v>
      </c>
      <c r="G140" s="48">
        <v>200000</v>
      </c>
      <c r="H140" s="48">
        <v>200000</v>
      </c>
    </row>
  </sheetData>
  <mergeCells count="9">
    <mergeCell ref="H6:H7"/>
    <mergeCell ref="E1:H1"/>
    <mergeCell ref="A3:H3"/>
    <mergeCell ref="A5:C5"/>
    <mergeCell ref="E5:G5"/>
    <mergeCell ref="A6:A7"/>
    <mergeCell ref="B6:B7"/>
    <mergeCell ref="C6:F6"/>
    <mergeCell ref="G6:G7"/>
  </mergeCells>
  <pageMargins left="0.70866141732283472" right="0.31496062992125984" top="0.35433070866141736" bottom="0.35433070866141736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5</vt:lpstr>
      <vt:lpstr>6</vt:lpstr>
      <vt:lpstr>'5'!BFT_Print_Titles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Юрист1</cp:lastModifiedBy>
  <cp:lastPrinted>2023-12-20T07:57:53Z</cp:lastPrinted>
  <dcterms:created xsi:type="dcterms:W3CDTF">2018-10-24T07:30:53Z</dcterms:created>
  <dcterms:modified xsi:type="dcterms:W3CDTF">2023-12-26T08:44:50Z</dcterms:modified>
</cp:coreProperties>
</file>